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6"/>
  <workbookPr/>
  <mc:AlternateContent xmlns:mc="http://schemas.openxmlformats.org/markup-compatibility/2006">
    <mc:Choice Requires="x15">
      <x15ac:absPath xmlns:x15ac="http://schemas.microsoft.com/office/spreadsheetml/2010/11/ac" url="C:\Users\liorm\Desktop\אירועי ספרוט ומוסיקה 2021\"/>
    </mc:Choice>
  </mc:AlternateContent>
  <xr:revisionPtr revIDLastSave="0" documentId="13_ncr:1_{02AA27E4-BD99-4D60-B8EA-5BB55806276E}" xr6:coauthVersionLast="36" xr6:coauthVersionMax="36" xr10:uidLastSave="{00000000-0000-0000-0000-000000000000}"/>
  <bookViews>
    <workbookView xWindow="0" yWindow="0" windowWidth="28800" windowHeight="12255" activeTab="1" xr2:uid="{00000000-000D-0000-FFFF-FFFF00000000}"/>
  </bookViews>
  <sheets>
    <sheet name="תנאי סף" sheetId="4" r:id="rId1"/>
    <sheet name="איכות" sheetId="8" r:id="rId2"/>
    <sheet name="תכנית מוצעת" sheetId="10" r:id="rId3"/>
    <sheet name="ריאיון" sheetId="9" r:id="rId4"/>
    <sheet name="מחיר וסיכום" sheetId="6" r:id="rId5"/>
  </sheets>
  <definedNames>
    <definedName name="_Ref179538436" localSheetId="0">'תנאי סף'!#REF!</definedName>
    <definedName name="_Ref296892477" localSheetId="0">'תנאי סף'!$C$11</definedName>
    <definedName name="_Ref297537502" localSheetId="0">'תנאי סף'!#REF!</definedName>
    <definedName name="_Ref299614156" localSheetId="0">'תנאי סף'!#REF!</definedName>
    <definedName name="_Ref370930661" localSheetId="0">'תנאי סף'!$C$9</definedName>
    <definedName name="_Ref373241086" localSheetId="0">'תנאי סף'!$C$12</definedName>
    <definedName name="_Ref381015046" localSheetId="0">'תנאי סף'!#REF!</definedName>
    <definedName name="_Ref397199965" localSheetId="0">'תנאי סף'!$C$10</definedName>
    <definedName name="_Ref399016160" localSheetId="0">'תנאי סף'!#REF!</definedName>
    <definedName name="_Ref404259197" localSheetId="0">'תנאי סף'!#REF!</definedName>
    <definedName name="_Ref445211817" localSheetId="0">'תנאי סף'!$C$13</definedName>
    <definedName name="_Ref519780018" localSheetId="1">איכות!$C$7</definedName>
    <definedName name="_Ref519780081" localSheetId="1">איכות!$C$8</definedName>
    <definedName name="_xlnm.Print_Area" localSheetId="0">'תנאי סף'!$A$1:$H$18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8" l="1"/>
  <c r="N17" i="8"/>
  <c r="L17" i="8"/>
  <c r="J17" i="8"/>
  <c r="N16" i="8"/>
  <c r="L16" i="8"/>
  <c r="J16" i="8"/>
  <c r="F12" i="10"/>
  <c r="H12" i="10"/>
  <c r="J12" i="10"/>
  <c r="D12" i="10"/>
  <c r="H16" i="8" s="1"/>
  <c r="B12" i="10"/>
  <c r="F16" i="8" s="1"/>
  <c r="D9" i="9"/>
  <c r="H17" i="8" s="1"/>
  <c r="F9" i="9"/>
  <c r="H9" i="9"/>
  <c r="J9" i="9"/>
  <c r="B9" i="9"/>
  <c r="F17" i="8" s="1"/>
  <c r="E5" i="6" l="1"/>
  <c r="J3" i="10"/>
  <c r="H3" i="10"/>
  <c r="F3" i="10"/>
  <c r="D3" i="10"/>
  <c r="B3" i="10"/>
  <c r="N15" i="8" l="1"/>
  <c r="N14" i="8"/>
  <c r="L15" i="8"/>
  <c r="L14" i="8"/>
  <c r="J15" i="8"/>
  <c r="J14" i="8"/>
  <c r="H15" i="8"/>
  <c r="H14" i="8"/>
  <c r="F15" i="8"/>
  <c r="F14" i="8"/>
  <c r="N11" i="8"/>
  <c r="N10" i="8"/>
  <c r="L11" i="8"/>
  <c r="L10" i="8"/>
  <c r="J11" i="8"/>
  <c r="J10" i="8"/>
  <c r="H11" i="8"/>
  <c r="H10" i="8"/>
  <c r="F11" i="8"/>
  <c r="F10" i="8"/>
  <c r="N8" i="8"/>
  <c r="N7" i="8"/>
  <c r="N6" i="8"/>
  <c r="L8" i="8"/>
  <c r="L7" i="8"/>
  <c r="L6" i="8"/>
  <c r="J8" i="8"/>
  <c r="J7" i="8"/>
  <c r="J6" i="8"/>
  <c r="H8" i="8"/>
  <c r="H7" i="8"/>
  <c r="H6" i="8"/>
  <c r="F8" i="8"/>
  <c r="F7" i="8"/>
  <c r="E18" i="8" l="1"/>
  <c r="H3" i="6"/>
  <c r="H9" i="6" s="1"/>
  <c r="I3" i="6"/>
  <c r="I9" i="6" s="1"/>
  <c r="I5" i="6" l="1"/>
  <c r="I11" i="6" s="1"/>
  <c r="G5" i="6"/>
  <c r="F5" i="6"/>
  <c r="H5" i="6"/>
  <c r="J3" i="9"/>
  <c r="H3" i="9"/>
  <c r="H11" i="6" l="1"/>
  <c r="E11" i="6"/>
  <c r="G11" i="6"/>
  <c r="F11" i="6"/>
  <c r="M2" i="8"/>
  <c r="K2" i="8"/>
  <c r="M18" i="8"/>
  <c r="K18" i="8"/>
  <c r="H10" i="6" s="1"/>
  <c r="H12" i="6" l="1"/>
  <c r="M20" i="8"/>
  <c r="I10" i="6"/>
  <c r="I12" i="6" s="1"/>
  <c r="K20" i="8"/>
  <c r="K19" i="8"/>
  <c r="M19" i="8"/>
  <c r="F3" i="9" l="1"/>
  <c r="D3" i="9"/>
  <c r="B3" i="9"/>
  <c r="E10" i="6" l="1"/>
  <c r="E12" i="6" s="1"/>
  <c r="I2" i="8"/>
  <c r="G2" i="8"/>
  <c r="E2" i="8"/>
  <c r="G18" i="8"/>
  <c r="F10" i="6" s="1"/>
  <c r="F12" i="6" s="1"/>
  <c r="D18" i="8"/>
  <c r="I18" i="8" l="1"/>
  <c r="G10" i="6" s="1"/>
  <c r="G12" i="6" s="1"/>
  <c r="E19" i="8"/>
  <c r="E20" i="8"/>
  <c r="G19" i="8"/>
  <c r="G20" i="8"/>
  <c r="I20" i="8" l="1"/>
  <c r="I19" i="8"/>
  <c r="G3" i="6" l="1"/>
  <c r="G9" i="6" s="1"/>
  <c r="F3" i="6"/>
  <c r="F9" i="6" s="1"/>
  <c r="E3" i="6"/>
  <c r="E9" i="6" s="1"/>
</calcChain>
</file>

<file path=xl/sharedStrings.xml><?xml version="1.0" encoding="utf-8"?>
<sst xmlns="http://schemas.openxmlformats.org/spreadsheetml/2006/main" count="142" uniqueCount="99">
  <si>
    <t>שם המציע:</t>
  </si>
  <si>
    <t>מס' הצעה</t>
  </si>
  <si>
    <t>ח.פ./ת"ז</t>
  </si>
  <si>
    <t>שם איש הקשר:</t>
  </si>
  <si>
    <t>טלפון:</t>
  </si>
  <si>
    <t>הנבדק</t>
  </si>
  <si>
    <t>מס' סעיף</t>
  </si>
  <si>
    <t>כתובת דוא"ל:</t>
  </si>
  <si>
    <t>המציע</t>
  </si>
  <si>
    <t xml:space="preserve">עומד בכל תנאי-הסף </t>
  </si>
  <si>
    <t>תנאי סף</t>
  </si>
  <si>
    <t>תנאי סף מנהליים</t>
  </si>
  <si>
    <t>תנאי סף מקצועיים</t>
  </si>
  <si>
    <t>מציע</t>
  </si>
  <si>
    <t>מנהל הפרויקט</t>
  </si>
  <si>
    <t>מס' מציע</t>
  </si>
  <si>
    <t>מס' סעיף:</t>
  </si>
  <si>
    <t>קריטריון:</t>
  </si>
  <si>
    <t>מס"ד:</t>
  </si>
  <si>
    <t>משקל בציון האיכות</t>
  </si>
  <si>
    <t>נימוק / ציון גלם</t>
  </si>
  <si>
    <t>ציון כולל לפרמטר</t>
  </si>
  <si>
    <t>ראה לשונית "ראיון"</t>
  </si>
  <si>
    <t>סה"כ ציון איכות</t>
  </si>
  <si>
    <t>מעבר סף איכות</t>
  </si>
  <si>
    <t>מעבר סף איכות מינמאלי</t>
  </si>
  <si>
    <t xml:space="preserve">9.6.1. </t>
  </si>
  <si>
    <t>9.6.2.</t>
  </si>
  <si>
    <t>9.6.3</t>
  </si>
  <si>
    <t>9.6.3.1</t>
  </si>
  <si>
    <t>9.6.3.2</t>
  </si>
  <si>
    <t>9.6.4</t>
  </si>
  <si>
    <t>המציע:</t>
  </si>
  <si>
    <t>משקל</t>
  </si>
  <si>
    <t xml:space="preserve">ציון </t>
  </si>
  <si>
    <t>נימוק</t>
  </si>
  <si>
    <t>ניקוד הראיון</t>
  </si>
  <si>
    <t>ציון סופי</t>
  </si>
  <si>
    <t>ציון מחיר</t>
  </si>
  <si>
    <t>רכיב</t>
  </si>
  <si>
    <t>ציון מחיר:</t>
  </si>
  <si>
    <t>ציון איכות</t>
  </si>
  <si>
    <t>שם המציע</t>
  </si>
  <si>
    <t>המציע הוא גוף משפטי מאוגד הרשום ברשם רשמי בישראל או עוסק מורשה.</t>
  </si>
  <si>
    <t>המציע עומד בדרישות תקנה 6(א) לתקנות חובת המכרזים, התשנ"ג-1993 ובכלל זה מחזיק בכל האישורים הנדרשים לפי חוק עסקאות גופים ציבוריים, התשל"ו-1976 כשהם תקפים.</t>
  </si>
  <si>
    <t>אין מניעה, לפי כל דין או הסכם שהמציע צד לו, להשתתפותו של המציע במכרז ואין אפשרות כלשהי לקיומו של ניגוד עניינים, ישיר או עקיף, בין ענייני המציע, בעלי השליטה בו, נושאי המשרה שלו או הפועלים מטעמו, לבין ענייני המשרד או מתן השירותים.</t>
  </si>
  <si>
    <t>אם המציע הוא תאגיד – במועד הגשת ההצעה המציע אינו בעל חובות אגרה שנתית לרשות התאגידים בגין שנת 2020 או מוקדם מכך. כמו כן, הוא אינו מוגדר כ"חברה מפרת חוק" ולא נשלחה אליו התראה לפני רישום כ"חברה מפרת חוק" כאמור בסעיף 362א' לחוק החברות, התשנ"ט 1999.</t>
  </si>
  <si>
    <t>6.1.1</t>
  </si>
  <si>
    <t>6.1.2</t>
  </si>
  <si>
    <t>6.1.3</t>
  </si>
  <si>
    <t>6.1.4</t>
  </si>
  <si>
    <t>6.1.5</t>
  </si>
  <si>
    <t>6.2.1</t>
  </si>
  <si>
    <t>6.2.2</t>
  </si>
  <si>
    <t>המנהל האמנותי</t>
  </si>
  <si>
    <t>6.2.3</t>
  </si>
  <si>
    <t>10.5.1</t>
  </si>
  <si>
    <t>10.5.1.1</t>
  </si>
  <si>
    <t>על כל "סדרת אירועים" כהגדרתה בסעיף ‎2.2 בהיקף תקציבי של 2.5 מיליון ₪ כולל מע"מ שהפיק המציע בשש השנים האחרונות, יקבל המציע 1 נקודות.</t>
  </si>
  <si>
    <t>10.5.1.2</t>
  </si>
  <si>
    <t>10.5.1.3</t>
  </si>
  <si>
    <t>ניסיון קודם של המציע בניהול אירועים:</t>
  </si>
  <si>
    <t>10.5.2.1</t>
  </si>
  <si>
    <t>10.5.2.2</t>
  </si>
  <si>
    <t>10.5.3</t>
  </si>
  <si>
    <t>ייבחן ניסיונו של המנהל האמנותי בניהול אמנותי של אירועי תרבות בשמונה השנים האחרונות:</t>
  </si>
  <si>
    <t>10.5.3.1</t>
  </si>
  <si>
    <t>10.5.3.2</t>
  </si>
  <si>
    <t>פרמטר</t>
  </si>
  <si>
    <t>ראיון</t>
  </si>
  <si>
    <t>התרשמות כללית באמצעות ראיון:</t>
  </si>
  <si>
    <t>10.5.4</t>
  </si>
  <si>
    <t>10.5.5</t>
  </si>
  <si>
    <t>איכות התכנית המוצעת</t>
  </si>
  <si>
    <t>ראה לשונית "תכנית מוצעת"</t>
  </si>
  <si>
    <t>ניקוד התכנית המוצעת</t>
  </si>
  <si>
    <t>תכנית</t>
  </si>
  <si>
    <r>
      <rPr>
        <sz val="12"/>
        <color theme="1"/>
        <rFont val="David"/>
        <family val="2"/>
      </rPr>
      <t xml:space="preserve">הצגת הפריסה הארצית של האירועים והנימוק לפריסה המוצעת; למען הסר ספק, המיקום המוצע יהיה לאחר בדיקה עקרונית עם הרשות המקומית הרלוונטית). </t>
    </r>
    <r>
      <rPr>
        <b/>
        <sz val="12"/>
        <color theme="1"/>
        <rFont val="David"/>
        <family val="2"/>
      </rPr>
      <t>3 נק'</t>
    </r>
  </si>
  <si>
    <r>
      <rPr>
        <sz val="12"/>
        <color theme="1"/>
        <rFont val="David"/>
        <family val="2"/>
      </rPr>
      <t xml:space="preserve">הצגת התכנים האמנותיים המוצעים לכלל האירועים; </t>
    </r>
    <r>
      <rPr>
        <b/>
        <sz val="12"/>
        <color theme="1"/>
        <rFont val="David"/>
        <family val="2"/>
      </rPr>
      <t>3 נק'</t>
    </r>
  </si>
  <si>
    <r>
      <rPr>
        <sz val="7"/>
        <color theme="1"/>
        <rFont val="Times New Roman"/>
        <family val="1"/>
      </rPr>
      <t xml:space="preserve"> </t>
    </r>
    <r>
      <rPr>
        <sz val="12"/>
        <color theme="1"/>
        <rFont val="David"/>
        <family val="2"/>
      </rPr>
      <t>פירוט הסוגות השונות בהם יעסקו האירועים (ספרות ילדים, שירה, ספרות מבוגרים / מוסיקה ישראלית, מוסיקה קלאסית, ג'אז). במסגרת זו יוצגו גם השילובים המוצעים בין התחומים תוך התייחסות לסעיף ‎</t>
    </r>
    <r>
      <rPr>
        <sz val="11"/>
        <color theme="1"/>
        <rFont val="David"/>
        <family val="2"/>
      </rPr>
      <t>3.5</t>
    </r>
    <r>
      <rPr>
        <sz val="12"/>
        <color theme="1"/>
        <rFont val="David"/>
        <family val="2"/>
      </rPr>
      <t xml:space="preserve"> לנספח א' מפרט השירותים.</t>
    </r>
    <r>
      <rPr>
        <b/>
        <sz val="12"/>
        <color theme="1"/>
        <rFont val="David"/>
        <family val="2"/>
      </rPr>
      <t xml:space="preserve"> 3 נק'</t>
    </r>
  </si>
  <si>
    <r>
      <rPr>
        <sz val="12"/>
        <color theme="1"/>
        <rFont val="David"/>
        <family val="2"/>
      </rPr>
      <t xml:space="preserve">הצגת סוגי האירועים (גדול / בינוני) תוך התייחסות להיקף קהל משוער. </t>
    </r>
    <r>
      <rPr>
        <b/>
        <sz val="12"/>
        <color theme="1"/>
        <rFont val="David"/>
        <family val="2"/>
      </rPr>
      <t>3 נק'</t>
    </r>
  </si>
  <si>
    <r>
      <rPr>
        <sz val="7"/>
        <color theme="1"/>
        <rFont val="Times New Roman"/>
        <family val="1"/>
      </rPr>
      <t xml:space="preserve">    </t>
    </r>
    <r>
      <rPr>
        <sz val="12"/>
        <color theme="1"/>
        <rFont val="David"/>
        <family val="2"/>
      </rPr>
      <t>פרופיל המופעים (סוגי האמנים, המנחים וכו') והבהרות ביחס לאופן קביעת תמהיל האומנים תוך שימת דגש על דרישות המשרד במכרז בעניין זה כמפורט בסעיף ‎</t>
    </r>
    <r>
      <rPr>
        <sz val="11"/>
        <color theme="1"/>
        <rFont val="David"/>
        <family val="2"/>
      </rPr>
      <t>3.7</t>
    </r>
    <r>
      <rPr>
        <sz val="12"/>
        <color theme="1"/>
        <rFont val="David"/>
        <family val="2"/>
      </rPr>
      <t xml:space="preserve"> לנספח א' מפרט השירותים. </t>
    </r>
    <r>
      <rPr>
        <b/>
        <sz val="12"/>
        <color theme="1"/>
        <rFont val="David"/>
        <family val="2"/>
      </rPr>
      <t>3 נק'</t>
    </r>
  </si>
  <si>
    <r>
      <rPr>
        <sz val="7"/>
        <color theme="1"/>
        <rFont val="Times New Roman"/>
        <family val="1"/>
      </rPr>
      <t xml:space="preserve">    </t>
    </r>
    <r>
      <rPr>
        <sz val="12"/>
        <color theme="1"/>
        <rFont val="David"/>
        <family val="2"/>
      </rPr>
      <t xml:space="preserve">הצגת פריסת מועדי כלל האירועים בלוח גאנט; בנוסף, המציע יציג גאנט עבודה מפורט לכלל הפרויקט הכולל את זמני הקמות והביצוע. </t>
    </r>
    <r>
      <rPr>
        <b/>
        <sz val="12"/>
        <color theme="1"/>
        <rFont val="David"/>
        <family val="2"/>
      </rPr>
      <t>3 נק'</t>
    </r>
  </si>
  <si>
    <r>
      <rPr>
        <sz val="7"/>
        <color theme="1"/>
        <rFont val="Times New Roman"/>
        <family val="1"/>
      </rPr>
      <t>    </t>
    </r>
    <r>
      <rPr>
        <sz val="12"/>
        <color theme="1"/>
        <rFont val="David"/>
        <family val="2"/>
      </rPr>
      <t xml:space="preserve">הצעה למיתוג האירועים. </t>
    </r>
    <r>
      <rPr>
        <b/>
        <sz val="12"/>
        <color theme="1"/>
        <rFont val="David"/>
        <family val="2"/>
      </rPr>
      <t>2 נק'</t>
    </r>
  </si>
  <si>
    <r>
      <rPr>
        <sz val="7"/>
        <color theme="1"/>
        <rFont val="Times New Roman"/>
        <family val="1"/>
      </rPr>
      <t xml:space="preserve">   </t>
    </r>
    <r>
      <rPr>
        <sz val="12"/>
        <color theme="1"/>
        <rFont val="David"/>
        <family val="2"/>
      </rPr>
      <t>על כל "אירוע מוסיקאלי" כהגדרתו בסעיף ‎</t>
    </r>
    <r>
      <rPr>
        <sz val="11"/>
        <color theme="1"/>
        <rFont val="Calibri"/>
        <family val="2"/>
      </rPr>
      <t>2.5</t>
    </r>
    <r>
      <rPr>
        <sz val="12"/>
        <color theme="1"/>
        <rFont val="David"/>
        <family val="2"/>
      </rPr>
      <t xml:space="preserve"> לעיל שהפיק המציע במהלך שש השנים האחרונות יקבל המציע 1 נקודות.</t>
    </r>
  </si>
  <si>
    <r>
      <rPr>
        <sz val="12"/>
        <color theme="1"/>
        <rFont val="David"/>
        <family val="2"/>
      </rPr>
      <t>על כל "אירוע ספרותי" כהגדרתו בסעיף ‎</t>
    </r>
    <r>
      <rPr>
        <sz val="11"/>
        <color theme="1"/>
        <rFont val="Calibri"/>
        <family val="2"/>
      </rPr>
      <t>2.6</t>
    </r>
    <r>
      <rPr>
        <sz val="12"/>
        <color theme="1"/>
        <rFont val="David"/>
        <family val="2"/>
      </rPr>
      <t xml:space="preserve"> לעיל שהפיק המציע במהלך שש השנים האחרונות יקבל המציע 1 נקודות.</t>
    </r>
  </si>
  <si>
    <r>
      <t>עבור כל "סדרת אירועים", כמוגדר בסעיף ‎</t>
    </r>
    <r>
      <rPr>
        <sz val="11"/>
        <color theme="1"/>
        <rFont val="Calibri"/>
        <family val="2"/>
      </rPr>
      <t>2.2</t>
    </r>
    <r>
      <rPr>
        <sz val="12"/>
        <color theme="1"/>
        <rFont val="David"/>
        <family val="2"/>
      </rPr>
      <t xml:space="preserve">, שניהל מנהל הפרויקט המוצע, מעבר לנדרש בתנאי הסף יקבל המציע 2 נקודות </t>
    </r>
  </si>
  <si>
    <r>
      <t>עבור "אירוע תרבות לקהל הרחב", כמוגדר בסעיף ‎</t>
    </r>
    <r>
      <rPr>
        <sz val="11"/>
        <color theme="1"/>
        <rFont val="David"/>
        <family val="2"/>
      </rPr>
      <t>2.3</t>
    </r>
    <r>
      <rPr>
        <sz val="12"/>
        <color theme="1"/>
        <rFont val="David"/>
        <family val="2"/>
      </rPr>
      <t xml:space="preserve"> שניהל מנהל הפרויקט המוצע, מעבר לנדרש בתנאי הסף, אשר כלל כמות קהל של מעל 500 איש יקבל המציע 1 נקודות </t>
    </r>
  </si>
  <si>
    <t xml:space="preserve">עבור כל "אירוע", כהגדרתו במכרז זה, שניהל המנהל האמנותי המוצע, מעבר לנדרש בתנאי הסף יקבל המציע 1 נקודות </t>
  </si>
  <si>
    <r>
      <t xml:space="preserve">עבור כל "אירוע" </t>
    </r>
    <r>
      <rPr>
        <b/>
        <sz val="12"/>
        <color theme="1"/>
        <rFont val="David"/>
        <family val="2"/>
      </rPr>
      <t>נוסף</t>
    </r>
    <r>
      <rPr>
        <sz val="12"/>
        <color theme="1"/>
        <rFont val="David"/>
        <family val="2"/>
      </rPr>
      <t xml:space="preserve"> שניהל המנהל האמנותי המוצע אשר כלל תכנית המותאמת לאירועים שהנושא המרכזי בהם היה בתחום הספרות והשירה </t>
    </r>
    <r>
      <rPr>
        <u/>
        <sz val="12"/>
        <color theme="1"/>
        <rFont val="David"/>
        <family val="2"/>
      </rPr>
      <t>או</t>
    </r>
    <r>
      <rPr>
        <sz val="12"/>
        <color theme="1"/>
        <rFont val="David"/>
        <family val="2"/>
      </rPr>
      <t xml:space="preserve"> בתחומי המוסיקה הישראלית והאמנותית, יקבל המציע 2 נקודות </t>
    </r>
  </si>
  <si>
    <r>
      <t>התרשמות מאופן הצגת תכנית הפרויקט על כל רבדיו ובכלל זה הלימה בין התכנית המוצעת לתכנית המוצגת (</t>
    </r>
    <r>
      <rPr>
        <b/>
        <sz val="12"/>
        <color theme="1"/>
        <rFont val="David"/>
        <family val="2"/>
      </rPr>
      <t>5 נק'</t>
    </r>
  </si>
  <si>
    <r>
      <rPr>
        <sz val="7"/>
        <color theme="1"/>
        <rFont val="Times New Roman"/>
        <family val="1"/>
      </rPr>
      <t xml:space="preserve">         </t>
    </r>
    <r>
      <rPr>
        <sz val="12"/>
        <color theme="1"/>
        <rFont val="David"/>
        <family val="2"/>
      </rPr>
      <t>התרשמות מכמות וממגוון האירועים, בין היתר יילקחו בחשבון עמידה בתמהיל שהוצג במפרט השירותים, פריסה ארצית תוך התייחסות לאזורים מועדפים (כמוגדר ‎2.16 לעיל) ולמגוון האוכלוסיות בחברה הישראלית. (</t>
    </r>
    <r>
      <rPr>
        <b/>
        <sz val="12"/>
        <color theme="1"/>
        <rFont val="David"/>
        <family val="2"/>
      </rPr>
      <t>15 נק').</t>
    </r>
  </si>
  <si>
    <r>
      <rPr>
        <sz val="7"/>
        <color theme="1"/>
        <rFont val="Times New Roman"/>
        <family val="1"/>
      </rPr>
      <t xml:space="preserve">  </t>
    </r>
    <r>
      <rPr>
        <sz val="12"/>
        <color theme="1"/>
        <rFont val="David"/>
        <family val="2"/>
      </rPr>
      <t xml:space="preserve">התרשמות ממנהל הפרויקט ובכלל זה: היכרותו את עולם התרבות והאמנות, בדגש על  הבנתו את פרטי הפרויקט ומורכבותו ומחויבותו להפעלת הפרויקט </t>
    </r>
    <r>
      <rPr>
        <b/>
        <sz val="12"/>
        <color theme="1"/>
        <rFont val="David"/>
        <family val="2"/>
      </rPr>
      <t>(7.5 נק').</t>
    </r>
  </si>
  <si>
    <r>
      <rPr>
        <sz val="12"/>
        <color theme="1"/>
        <rFont val="David"/>
        <family val="2"/>
      </rPr>
      <t>התרשמות מהמנהל האמנותי ובכלל זה היכרותו את עולם התרבות והאמנות, הבנתו את פרטי הפרויקט ומורכבותו ומחויבותו להפעלת הפרויקט (</t>
    </r>
    <r>
      <rPr>
        <b/>
        <sz val="12"/>
        <color theme="1"/>
        <rFont val="David"/>
        <family val="2"/>
      </rPr>
      <t>7.5 נק').</t>
    </r>
  </si>
  <si>
    <t>אחוז עמלה מוצע</t>
  </si>
  <si>
    <t>ערבות הצעה - על המציע לצרף להצעתו ערבות בנקאית לא צמודה, בלתי-מותנית וברת חילוט על סך  של 101,250  ₪ על-פי הנוסח האמור בנספח ב'8 למכרז.</t>
  </si>
  <si>
    <r>
      <t xml:space="preserve">בשש השנים האחרונות הפיק המציע לפחות </t>
    </r>
    <r>
      <rPr>
        <b/>
        <u/>
        <sz val="12"/>
        <color theme="1"/>
        <rFont val="David"/>
        <family val="2"/>
      </rPr>
      <t>שלוש</t>
    </r>
    <r>
      <rPr>
        <sz val="12"/>
        <color theme="1"/>
        <rFont val="David"/>
        <family val="2"/>
      </rPr>
      <t xml:space="preserve"> "סדרות אירועים" כהגדרתם בסעיף ‎</t>
    </r>
    <r>
      <rPr>
        <sz val="11"/>
        <color theme="1"/>
        <rFont val="Calibri"/>
        <family val="2"/>
      </rPr>
      <t>2.2</t>
    </r>
    <r>
      <rPr>
        <sz val="12"/>
        <color theme="1"/>
        <rFont val="David"/>
        <family val="2"/>
      </rPr>
      <t xml:space="preserve">  לעיל.</t>
    </r>
  </si>
  <si>
    <r>
      <t xml:space="preserve">בשש השנים האחרונות ניהל מנהל הפרויקט לפחות </t>
    </r>
    <r>
      <rPr>
        <b/>
        <u/>
        <sz val="12"/>
        <color theme="1"/>
        <rFont val="David"/>
        <family val="2"/>
      </rPr>
      <t>שתי</t>
    </r>
    <r>
      <rPr>
        <sz val="12"/>
        <color theme="1"/>
        <rFont val="David"/>
        <family val="2"/>
      </rPr>
      <t xml:space="preserve"> "סדרות אירועים" כהגדרתם בסעיף ‎</t>
    </r>
    <r>
      <rPr>
        <sz val="11"/>
        <color theme="1"/>
        <rFont val="Calibri"/>
        <family val="2"/>
      </rPr>
      <t>2.2</t>
    </r>
    <r>
      <rPr>
        <sz val="12"/>
        <color theme="1"/>
        <rFont val="David"/>
        <family val="2"/>
      </rPr>
      <t xml:space="preserve"> לעיל, כאשר לפחות </t>
    </r>
    <r>
      <rPr>
        <b/>
        <sz val="12"/>
        <color theme="1"/>
        <rFont val="David"/>
        <family val="2"/>
      </rPr>
      <t>אחד</t>
    </r>
    <r>
      <rPr>
        <sz val="12"/>
        <color theme="1"/>
        <rFont val="David"/>
        <family val="2"/>
      </rPr>
      <t xml:space="preserve"> מהם הוא אירוע לקהל הרחב (כהגדרתם בסעיף ‎</t>
    </r>
    <r>
      <rPr>
        <sz val="11"/>
        <color theme="1"/>
        <rFont val="Calibri"/>
        <family val="2"/>
      </rPr>
      <t>2.3</t>
    </r>
    <r>
      <rPr>
        <sz val="12"/>
        <color theme="1"/>
        <rFont val="David"/>
        <family val="2"/>
      </rPr>
      <t xml:space="preserve"> לעיל). </t>
    </r>
  </si>
  <si>
    <r>
      <t xml:space="preserve">בשש השנים האחרונות ניהל המנהל האמנותי לפחות </t>
    </r>
    <r>
      <rPr>
        <b/>
        <u/>
        <sz val="12"/>
        <color theme="1"/>
        <rFont val="David"/>
        <family val="2"/>
      </rPr>
      <t>שלושה</t>
    </r>
    <r>
      <rPr>
        <sz val="12"/>
        <color theme="1"/>
        <rFont val="David"/>
        <family val="2"/>
      </rPr>
      <t xml:space="preserve"> "אירועים" כהגדרתם בסעיף ‎2.1 למכרז כאשר </t>
    </r>
    <r>
      <rPr>
        <b/>
        <u/>
        <sz val="12"/>
        <color theme="1"/>
        <rFont val="David"/>
        <family val="2"/>
      </rPr>
      <t>שניים</t>
    </r>
    <r>
      <rPr>
        <sz val="12"/>
        <color theme="1"/>
        <rFont val="David"/>
        <family val="2"/>
      </rPr>
      <t xml:space="preserve"> מהאירועים הינם בתחומים הבאים:
6.2.3.1.	אירוע אחד בתחום הספרות והשירה.
6.2.3.2.	אירוע אחד בתחומי המוסיקה הישראלית האמנותית.</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</si>
</sst>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Arial"/>
      <family val="2"/>
      <charset val="177"/>
      <scheme val="minor"/>
    </font>
    <font>
      <b/>
      <sz val="12"/>
      <name val="David"/>
      <family val="2"/>
      <charset val="177"/>
    </font>
    <font>
      <b/>
      <sz val="12"/>
      <color theme="1"/>
      <name val="David"/>
      <family val="2"/>
    </font>
    <font>
      <sz val="12"/>
      <color theme="1"/>
      <name val="David"/>
      <family val="2"/>
    </font>
    <font>
      <u/>
      <sz val="11"/>
      <color theme="10"/>
      <name val="Arial"/>
      <family val="2"/>
      <charset val="177"/>
      <scheme val="minor"/>
    </font>
    <font>
      <sz val="11"/>
      <color theme="1"/>
      <name val="David"/>
      <family val="2"/>
    </font>
    <font>
      <b/>
      <sz val="12"/>
      <color theme="0"/>
      <name val="David"/>
      <family val="2"/>
    </font>
    <font>
      <b/>
      <sz val="12"/>
      <color rgb="FF000000"/>
      <name val="Arial"/>
      <family val="2"/>
    </font>
    <font>
      <sz val="12"/>
      <color rgb="FF000000"/>
      <name val="Arial"/>
      <family val="2"/>
    </font>
    <font>
      <sz val="12"/>
      <color theme="1"/>
      <name val="Arial"/>
      <family val="2"/>
    </font>
    <font>
      <sz val="11"/>
      <color theme="1"/>
      <name val="Arial"/>
      <family val="2"/>
      <charset val="177"/>
      <scheme val="minor"/>
    </font>
    <font>
      <b/>
      <sz val="11"/>
      <color theme="1"/>
      <name val="Arial"/>
      <family val="2"/>
      <charset val="177"/>
      <scheme val="minor"/>
    </font>
    <font>
      <b/>
      <sz val="14"/>
      <name val="David"/>
      <family val="2"/>
      <charset val="177"/>
    </font>
    <font>
      <sz val="12"/>
      <name val="David"/>
      <family val="2"/>
    </font>
    <font>
      <b/>
      <sz val="12"/>
      <name val="David"/>
      <family val="2"/>
    </font>
    <font>
      <b/>
      <sz val="16"/>
      <color theme="0"/>
      <name val="David"/>
      <family val="2"/>
      <charset val="177"/>
    </font>
    <font>
      <b/>
      <sz val="12"/>
      <color rgb="FF000000"/>
      <name val="David"/>
      <family val="2"/>
      <charset val="177"/>
    </font>
    <font>
      <b/>
      <sz val="11"/>
      <color theme="1"/>
      <name val="David"/>
      <family val="2"/>
    </font>
    <font>
      <sz val="12"/>
      <color rgb="FF000000"/>
      <name val="David"/>
      <family val="2"/>
    </font>
    <font>
      <u/>
      <sz val="8"/>
      <color theme="10"/>
      <name val="Arial"/>
      <family val="2"/>
      <charset val="177"/>
      <scheme val="minor"/>
    </font>
    <font>
      <sz val="10"/>
      <color theme="1"/>
      <name val="David"/>
      <family val="2"/>
    </font>
    <font>
      <b/>
      <sz val="10"/>
      <color theme="1"/>
      <name val="David"/>
      <family val="2"/>
    </font>
    <font>
      <sz val="11"/>
      <name val="David"/>
      <family val="2"/>
    </font>
    <font>
      <b/>
      <sz val="14"/>
      <color theme="1"/>
      <name val="Arial"/>
      <family val="2"/>
    </font>
    <font>
      <b/>
      <sz val="12"/>
      <color rgb="FF000000"/>
      <name val="Arial"/>
      <family val="2"/>
      <scheme val="minor"/>
    </font>
    <font>
      <b/>
      <sz val="12"/>
      <color theme="1"/>
      <name val="Arial"/>
      <family val="2"/>
      <scheme val="minor"/>
    </font>
    <font>
      <sz val="12"/>
      <color rgb="FF000000"/>
      <name val="Arial"/>
      <family val="2"/>
      <scheme val="minor"/>
    </font>
    <font>
      <b/>
      <sz val="11"/>
      <color theme="1"/>
      <name val="Arial"/>
      <family val="2"/>
      <scheme val="minor"/>
    </font>
    <font>
      <sz val="11"/>
      <color theme="1"/>
      <name val="Calibri"/>
      <family val="2"/>
    </font>
    <font>
      <b/>
      <u/>
      <sz val="12"/>
      <color theme="1"/>
      <name val="David"/>
      <family val="2"/>
    </font>
    <font>
      <sz val="7"/>
      <color theme="1"/>
      <name val="Times New Roman"/>
      <family val="1"/>
    </font>
    <font>
      <u/>
      <sz val="12"/>
      <color theme="1"/>
      <name val="David"/>
      <family val="2"/>
    </font>
    <font>
      <sz val="12"/>
      <color theme="1"/>
      <name val="David"/>
      <family val="1"/>
    </font>
    <font>
      <b/>
      <sz val="12"/>
      <color theme="1"/>
      <name val="Arial"/>
      <family val="2"/>
    </font>
  </fonts>
  <fills count="23">
    <fill>
      <patternFill patternType="none"/>
    </fill>
    <fill>
      <patternFill patternType="gray125"/>
    </fill>
    <fill>
      <patternFill patternType="solid">
        <fgColor theme="0" tint="-4.9989318521683403E-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EBFEFF"/>
        <bgColor indexed="64"/>
      </patternFill>
    </fill>
    <fill>
      <patternFill patternType="solid">
        <fgColor rgb="FF727E70"/>
        <bgColor indexed="64"/>
      </patternFill>
    </fill>
    <fill>
      <patternFill patternType="solid">
        <fgColor rgb="FF727E70"/>
        <bgColor theme="8" tint="0.79998168889431442"/>
      </patternFill>
    </fill>
    <fill>
      <patternFill patternType="solid">
        <fgColor theme="5"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1" tint="0.249977111117893"/>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rgb="FF92CDDC"/>
        <bgColor rgb="FF000000"/>
      </patternFill>
    </fill>
    <fill>
      <patternFill patternType="solid">
        <fgColor rgb="FFDAEEF3"/>
        <bgColor rgb="FF000000"/>
      </patternFill>
    </fill>
    <fill>
      <patternFill patternType="solid">
        <fgColor rgb="FFE4DFEC"/>
        <bgColor rgb="FF000000"/>
      </patternFill>
    </fill>
    <fill>
      <patternFill patternType="solid">
        <fgColor theme="3" tint="0.39997558519241921"/>
        <bgColor rgb="FF000000"/>
      </patternFill>
    </fill>
    <fill>
      <patternFill patternType="solid">
        <fgColor theme="7" tint="0.79998168889431442"/>
        <bgColor indexed="64"/>
      </patternFill>
    </fill>
    <fill>
      <patternFill patternType="solid">
        <fgColor theme="4" tint="0.59999389629810485"/>
        <bgColor indexed="64"/>
      </patternFill>
    </fill>
  </fills>
  <borders count="60">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9" fontId="10" fillId="0" borderId="0" applyFont="0" applyFill="0" applyBorder="0" applyAlignment="0" applyProtection="0"/>
  </cellStyleXfs>
  <cellXfs count="222">
    <xf numFmtId="0" fontId="0" fillId="0" borderId="0" xfId="0"/>
    <xf numFmtId="0" fontId="2" fillId="6" borderId="1" xfId="0" applyFont="1" applyFill="1" applyBorder="1" applyAlignment="1" applyProtection="1">
      <alignment horizontal="center" vertical="center" wrapText="1"/>
      <protection hidden="1"/>
    </xf>
    <xf numFmtId="0" fontId="2" fillId="6" borderId="8" xfId="0" applyFont="1" applyFill="1" applyBorder="1" applyAlignment="1" applyProtection="1">
      <alignment horizontal="center" vertical="center" readingOrder="2"/>
      <protection hidden="1"/>
    </xf>
    <xf numFmtId="0" fontId="3" fillId="0" borderId="0" xfId="0" applyFont="1"/>
    <xf numFmtId="0" fontId="2" fillId="6" borderId="24" xfId="0" applyFont="1" applyFill="1" applyBorder="1" applyAlignment="1" applyProtection="1">
      <alignment horizontal="center" vertical="center" wrapText="1"/>
      <protection hidden="1"/>
    </xf>
    <xf numFmtId="0" fontId="2" fillId="6" borderId="24" xfId="0" applyFont="1" applyFill="1" applyBorder="1" applyAlignment="1" applyProtection="1">
      <alignment horizontal="center" vertical="center" wrapText="1" readingOrder="2"/>
      <protection hidden="1"/>
    </xf>
    <xf numFmtId="0" fontId="2" fillId="6" borderId="20" xfId="0" applyFont="1" applyFill="1" applyBorder="1" applyAlignment="1" applyProtection="1">
      <alignment horizontal="center" wrapText="1"/>
      <protection hidden="1"/>
    </xf>
    <xf numFmtId="0" fontId="2" fillId="6" borderId="17" xfId="0" applyFont="1" applyFill="1" applyBorder="1" applyAlignment="1" applyProtection="1">
      <alignment horizontal="center" wrapText="1"/>
      <protection hidden="1"/>
    </xf>
    <xf numFmtId="0" fontId="2" fillId="6" borderId="2" xfId="0" applyFont="1" applyFill="1" applyBorder="1" applyAlignment="1" applyProtection="1">
      <alignment horizontal="center" vertical="center" wrapText="1"/>
      <protection hidden="1"/>
    </xf>
    <xf numFmtId="49" fontId="2" fillId="7" borderId="4" xfId="0" applyNumberFormat="1" applyFont="1" applyFill="1" applyBorder="1" applyAlignment="1" applyProtection="1">
      <alignment horizontal="center" vertical="center"/>
      <protection hidden="1"/>
    </xf>
    <xf numFmtId="0" fontId="3" fillId="5" borderId="21" xfId="0" applyFont="1" applyFill="1" applyBorder="1" applyAlignment="1" applyProtection="1">
      <alignment horizontal="center" vertical="center" wrapText="1"/>
      <protection locked="0"/>
    </xf>
    <xf numFmtId="0" fontId="3" fillId="5" borderId="0" xfId="0" applyFont="1" applyFill="1" applyProtection="1">
      <protection hidden="1"/>
    </xf>
    <xf numFmtId="0" fontId="2" fillId="10" borderId="19" xfId="0" applyFont="1" applyFill="1" applyBorder="1" applyAlignment="1" applyProtection="1">
      <alignment horizontal="center" vertical="center"/>
      <protection hidden="1"/>
    </xf>
    <xf numFmtId="0" fontId="2" fillId="10" borderId="22" xfId="0" applyFont="1" applyFill="1" applyBorder="1" applyAlignment="1" applyProtection="1">
      <alignment horizontal="center" vertical="center"/>
      <protection hidden="1"/>
    </xf>
    <xf numFmtId="0" fontId="3" fillId="0" borderId="0" xfId="0" applyFont="1" applyProtection="1">
      <protection hidden="1"/>
    </xf>
    <xf numFmtId="0" fontId="3" fillId="0" borderId="0" xfId="0" applyFont="1" applyBorder="1" applyProtection="1">
      <protection hidden="1"/>
    </xf>
    <xf numFmtId="0" fontId="2" fillId="0" borderId="0" xfId="0" applyFont="1" applyBorder="1" applyAlignment="1" applyProtection="1">
      <protection hidden="1"/>
    </xf>
    <xf numFmtId="49" fontId="2" fillId="8" borderId="25" xfId="0" applyNumberFormat="1" applyFont="1" applyFill="1" applyBorder="1" applyAlignment="1" applyProtection="1">
      <alignment horizontal="center" vertical="center" readingOrder="2"/>
      <protection hidden="1"/>
    </xf>
    <xf numFmtId="0" fontId="3" fillId="5" borderId="15" xfId="0" applyFont="1" applyFill="1" applyBorder="1" applyAlignment="1" applyProtection="1">
      <alignment horizontal="center" vertical="center" wrapText="1"/>
      <protection locked="0"/>
    </xf>
    <xf numFmtId="0" fontId="2" fillId="7" borderId="14" xfId="0" applyNumberFormat="1" applyFont="1" applyFill="1" applyBorder="1" applyAlignment="1" applyProtection="1">
      <alignment horizontal="center" vertical="center"/>
      <protection hidden="1"/>
    </xf>
    <xf numFmtId="0" fontId="3" fillId="5" borderId="28" xfId="0" applyFont="1" applyFill="1" applyBorder="1" applyAlignment="1" applyProtection="1">
      <alignment horizontal="center" vertical="center" wrapText="1"/>
      <protection locked="0"/>
    </xf>
    <xf numFmtId="0" fontId="2" fillId="7" borderId="4" xfId="0" applyFont="1" applyFill="1" applyBorder="1" applyAlignment="1" applyProtection="1">
      <alignment horizontal="center" vertical="center" wrapText="1"/>
      <protection hidden="1"/>
    </xf>
    <xf numFmtId="0" fontId="3" fillId="8" borderId="21" xfId="0" applyFont="1" applyFill="1" applyBorder="1" applyAlignment="1" applyProtection="1">
      <alignment horizontal="right" vertical="center" wrapText="1" readingOrder="2"/>
      <protection hidden="1"/>
    </xf>
    <xf numFmtId="0" fontId="3" fillId="8" borderId="20" xfId="0" applyFont="1" applyFill="1" applyBorder="1" applyAlignment="1" applyProtection="1">
      <alignment horizontal="right" vertical="center" wrapText="1" readingOrder="2"/>
      <protection hidden="1"/>
    </xf>
    <xf numFmtId="1" fontId="8" fillId="0" borderId="0" xfId="0" applyNumberFormat="1" applyFont="1" applyBorder="1" applyAlignment="1">
      <alignment horizontal="center" vertical="center" readingOrder="1"/>
    </xf>
    <xf numFmtId="1" fontId="8" fillId="0" borderId="0" xfId="0" applyNumberFormat="1" applyFont="1" applyBorder="1" applyAlignment="1">
      <alignment horizontal="center" vertical="center" wrapText="1" readingOrder="1"/>
    </xf>
    <xf numFmtId="0" fontId="9" fillId="0" borderId="0" xfId="0" applyFont="1" applyBorder="1" applyAlignment="1">
      <alignment horizontal="center" vertical="center" wrapText="1" readingOrder="2"/>
    </xf>
    <xf numFmtId="0" fontId="0" fillId="0" borderId="0" xfId="0" applyAlignment="1">
      <alignment horizontal="center" vertical="center"/>
    </xf>
    <xf numFmtId="0" fontId="0" fillId="0" borderId="0" xfId="0" applyBorder="1" applyAlignment="1">
      <alignment horizontal="center" vertical="center"/>
    </xf>
    <xf numFmtId="0" fontId="2" fillId="7" borderId="3" xfId="0" applyFont="1" applyFill="1" applyBorder="1" applyAlignment="1" applyProtection="1">
      <alignment horizontal="center" vertical="center" wrapText="1"/>
      <protection hidden="1"/>
    </xf>
    <xf numFmtId="0" fontId="1" fillId="3" borderId="14" xfId="0" applyFont="1" applyFill="1" applyBorder="1" applyAlignment="1" applyProtection="1">
      <alignment horizontal="center" vertical="center" wrapText="1" readingOrder="2"/>
      <protection hidden="1"/>
    </xf>
    <xf numFmtId="49" fontId="2" fillId="7" borderId="9" xfId="0" applyNumberFormat="1" applyFont="1" applyFill="1" applyBorder="1" applyAlignment="1" applyProtection="1">
      <alignment horizontal="center" vertical="center"/>
      <protection hidden="1"/>
    </xf>
    <xf numFmtId="0" fontId="2" fillId="7" borderId="11" xfId="0" applyNumberFormat="1" applyFont="1" applyFill="1" applyBorder="1" applyAlignment="1" applyProtection="1">
      <alignment horizontal="center" vertical="center"/>
      <protection hidden="1"/>
    </xf>
    <xf numFmtId="0" fontId="2" fillId="7" borderId="30" xfId="0" applyFont="1" applyFill="1" applyBorder="1" applyAlignment="1" applyProtection="1">
      <alignment horizontal="center" vertical="center" wrapText="1"/>
      <protection hidden="1"/>
    </xf>
    <xf numFmtId="49" fontId="2" fillId="7" borderId="0" xfId="0" applyNumberFormat="1" applyFont="1" applyFill="1" applyBorder="1" applyAlignment="1" applyProtection="1">
      <alignment horizontal="center" vertical="center" wrapText="1"/>
      <protection hidden="1"/>
    </xf>
    <xf numFmtId="0" fontId="2" fillId="7" borderId="4" xfId="0" applyNumberFormat="1" applyFont="1" applyFill="1" applyBorder="1" applyAlignment="1" applyProtection="1">
      <alignment horizontal="center" vertical="center"/>
      <protection hidden="1"/>
    </xf>
    <xf numFmtId="0" fontId="2" fillId="7" borderId="14" xfId="0" applyFont="1" applyFill="1" applyBorder="1" applyAlignment="1" applyProtection="1">
      <alignment horizontal="center" vertical="center" wrapText="1"/>
      <protection hidden="1"/>
    </xf>
    <xf numFmtId="0" fontId="2" fillId="7" borderId="6" xfId="0" applyFont="1" applyFill="1" applyBorder="1" applyAlignment="1" applyProtection="1">
      <alignment horizontal="center" vertical="center" wrapText="1"/>
      <protection hidden="1"/>
    </xf>
    <xf numFmtId="0" fontId="3" fillId="8" borderId="1" xfId="0" applyFont="1" applyFill="1" applyBorder="1" applyAlignment="1" applyProtection="1">
      <alignment horizontal="right" vertical="center" wrapText="1" readingOrder="2"/>
      <protection hidden="1"/>
    </xf>
    <xf numFmtId="49" fontId="2" fillId="8" borderId="16" xfId="0" applyNumberFormat="1" applyFont="1" applyFill="1" applyBorder="1" applyAlignment="1" applyProtection="1">
      <alignment horizontal="center" vertical="center" readingOrder="2"/>
      <protection hidden="1"/>
    </xf>
    <xf numFmtId="0" fontId="3" fillId="5" borderId="6" xfId="0" applyFont="1" applyFill="1" applyBorder="1" applyAlignment="1" applyProtection="1">
      <alignment horizontal="center" vertical="center" wrapText="1" readingOrder="2"/>
      <protection locked="0"/>
    </xf>
    <xf numFmtId="0" fontId="5" fillId="5" borderId="4" xfId="0" applyFont="1" applyFill="1" applyBorder="1" applyAlignment="1" applyProtection="1">
      <alignment horizontal="center" vertical="center" wrapText="1" readingOrder="2"/>
      <protection locked="0"/>
    </xf>
    <xf numFmtId="0" fontId="3" fillId="5" borderId="4" xfId="0" applyFont="1" applyFill="1" applyBorder="1" applyAlignment="1" applyProtection="1">
      <alignment horizontal="center" vertical="center" wrapText="1"/>
      <protection locked="0"/>
    </xf>
    <xf numFmtId="49" fontId="2" fillId="7" borderId="4" xfId="0" applyNumberFormat="1" applyFont="1" applyFill="1" applyBorder="1" applyAlignment="1" applyProtection="1">
      <alignment horizontal="center" vertical="center" wrapText="1"/>
      <protection hidden="1"/>
    </xf>
    <xf numFmtId="0" fontId="1" fillId="4" borderId="1" xfId="0" applyFont="1" applyFill="1" applyBorder="1" applyAlignment="1" applyProtection="1">
      <alignment horizontal="center" vertical="center" wrapText="1" readingOrder="2"/>
      <protection hidden="1"/>
    </xf>
    <xf numFmtId="0" fontId="1" fillId="4" borderId="2" xfId="0" applyFont="1" applyFill="1" applyBorder="1" applyAlignment="1" applyProtection="1">
      <alignment horizontal="center" vertical="center" wrapText="1" readingOrder="2"/>
      <protection hidden="1"/>
    </xf>
    <xf numFmtId="0" fontId="1" fillId="3" borderId="19" xfId="0" applyFont="1" applyFill="1" applyBorder="1" applyAlignment="1" applyProtection="1">
      <alignment horizontal="center" vertical="center" wrapText="1" readingOrder="2"/>
      <protection hidden="1"/>
    </xf>
    <xf numFmtId="0" fontId="1" fillId="3" borderId="34" xfId="0" applyFont="1" applyFill="1" applyBorder="1" applyAlignment="1" applyProtection="1">
      <alignment horizontal="center" vertical="center" wrapText="1" readingOrder="2"/>
      <protection hidden="1"/>
    </xf>
    <xf numFmtId="0" fontId="1" fillId="3" borderId="35" xfId="0" applyFont="1" applyFill="1" applyBorder="1" applyAlignment="1" applyProtection="1">
      <alignment horizontal="center" vertical="center" wrapText="1" readingOrder="2"/>
      <protection hidden="1"/>
    </xf>
    <xf numFmtId="9" fontId="1" fillId="13" borderId="15" xfId="2" applyFont="1" applyFill="1" applyBorder="1" applyAlignment="1" applyProtection="1">
      <alignment horizontal="center" vertical="center" wrapText="1" readingOrder="2"/>
      <protection hidden="1"/>
    </xf>
    <xf numFmtId="1" fontId="13" fillId="2" borderId="39" xfId="0" applyNumberFormat="1" applyFont="1" applyFill="1" applyBorder="1" applyAlignment="1" applyProtection="1">
      <alignment horizontal="center" vertical="center" wrapText="1" readingOrder="2"/>
      <protection hidden="1"/>
    </xf>
    <xf numFmtId="164" fontId="1" fillId="2" borderId="38" xfId="0" applyNumberFormat="1" applyFont="1" applyFill="1" applyBorder="1" applyAlignment="1" applyProtection="1">
      <alignment horizontal="center" vertical="center" wrapText="1" readingOrder="2"/>
      <protection hidden="1"/>
    </xf>
    <xf numFmtId="0" fontId="1" fillId="11" borderId="1" xfId="0" applyFont="1" applyFill="1" applyBorder="1" applyAlignment="1" applyProtection="1">
      <alignment horizontal="center" vertical="center" wrapText="1" readingOrder="2"/>
      <protection hidden="1"/>
    </xf>
    <xf numFmtId="1" fontId="13" fillId="2" borderId="40" xfId="0" applyNumberFormat="1" applyFont="1" applyFill="1" applyBorder="1" applyAlignment="1" applyProtection="1">
      <alignment horizontal="center" vertical="center" wrapText="1" readingOrder="2"/>
      <protection hidden="1"/>
    </xf>
    <xf numFmtId="164" fontId="1" fillId="2" borderId="41" xfId="0" applyNumberFormat="1" applyFont="1" applyFill="1" applyBorder="1" applyAlignment="1" applyProtection="1">
      <alignment horizontal="center" vertical="center" wrapText="1" readingOrder="2"/>
      <protection hidden="1"/>
    </xf>
    <xf numFmtId="1" fontId="13" fillId="2" borderId="5" xfId="0" applyNumberFormat="1" applyFont="1" applyFill="1" applyBorder="1" applyAlignment="1" applyProtection="1">
      <alignment horizontal="center" vertical="center" wrapText="1" readingOrder="2"/>
      <protection hidden="1"/>
    </xf>
    <xf numFmtId="0" fontId="12" fillId="15" borderId="43" xfId="0" applyFont="1" applyFill="1" applyBorder="1" applyAlignment="1" applyProtection="1">
      <alignment horizontal="center" vertical="center" wrapText="1" readingOrder="2"/>
      <protection hidden="1"/>
    </xf>
    <xf numFmtId="1" fontId="11" fillId="15" borderId="4" xfId="2" applyNumberFormat="1" applyFont="1" applyFill="1" applyBorder="1" applyAlignment="1">
      <alignment horizontal="center" vertical="center"/>
    </xf>
    <xf numFmtId="9" fontId="1" fillId="13" borderId="0" xfId="2" applyFont="1" applyFill="1" applyBorder="1" applyAlignment="1" applyProtection="1">
      <alignment horizontal="center" vertical="center" wrapText="1" readingOrder="2"/>
      <protection hidden="1"/>
    </xf>
    <xf numFmtId="0" fontId="16" fillId="18" borderId="44" xfId="0" applyFont="1" applyFill="1" applyBorder="1" applyAlignment="1">
      <alignment horizontal="center" vertical="center" wrapText="1"/>
    </xf>
    <xf numFmtId="0" fontId="17" fillId="19" borderId="43" xfId="0" applyFont="1" applyFill="1" applyBorder="1" applyAlignment="1">
      <alignment horizontal="center" wrapText="1"/>
    </xf>
    <xf numFmtId="0" fontId="17" fillId="19" borderId="37" xfId="0" applyFont="1" applyFill="1" applyBorder="1" applyAlignment="1">
      <alignment horizontal="center" wrapText="1"/>
    </xf>
    <xf numFmtId="0" fontId="17" fillId="4" borderId="7" xfId="0" applyFont="1" applyFill="1" applyBorder="1" applyAlignment="1">
      <alignment horizontal="center" vertical="center" wrapText="1"/>
    </xf>
    <xf numFmtId="164" fontId="16" fillId="20" borderId="43" xfId="0" applyNumberFormat="1" applyFont="1" applyFill="1" applyBorder="1" applyAlignment="1">
      <alignment horizontal="center" vertical="center" wrapText="1"/>
    </xf>
    <xf numFmtId="0" fontId="17" fillId="4" borderId="39" xfId="0" applyFont="1" applyFill="1" applyBorder="1" applyAlignment="1">
      <alignment horizontal="center" vertical="center" wrapText="1"/>
    </xf>
    <xf numFmtId="0" fontId="2" fillId="7" borderId="3" xfId="0" applyFont="1" applyFill="1" applyBorder="1" applyAlignment="1" applyProtection="1">
      <alignment horizontal="center" vertical="center" wrapText="1"/>
      <protection hidden="1"/>
    </xf>
    <xf numFmtId="49" fontId="2" fillId="8" borderId="1" xfId="0" applyNumberFormat="1" applyFont="1" applyFill="1" applyBorder="1" applyAlignment="1" applyProtection="1">
      <alignment horizontal="center" vertical="center" readingOrder="2"/>
      <protection hidden="1"/>
    </xf>
    <xf numFmtId="0" fontId="5" fillId="5" borderId="21" xfId="0" applyFont="1" applyFill="1" applyBorder="1" applyAlignment="1" applyProtection="1">
      <alignment horizontal="center" vertical="center" wrapText="1" readingOrder="2"/>
      <protection locked="0"/>
    </xf>
    <xf numFmtId="0" fontId="19" fillId="6" borderId="2" xfId="1" applyFont="1" applyFill="1" applyBorder="1" applyAlignment="1" applyProtection="1">
      <alignment horizontal="center" vertical="center" wrapText="1"/>
      <protection locked="0"/>
    </xf>
    <xf numFmtId="0" fontId="21" fillId="6" borderId="24" xfId="0" applyFont="1" applyFill="1" applyBorder="1" applyAlignment="1" applyProtection="1">
      <alignment horizontal="center" vertical="center" wrapText="1" readingOrder="2"/>
      <protection hidden="1"/>
    </xf>
    <xf numFmtId="0" fontId="21" fillId="6" borderId="24" xfId="0" applyFont="1" applyFill="1" applyBorder="1" applyAlignment="1" applyProtection="1">
      <alignment horizontal="center" vertical="center" wrapText="1"/>
      <protection locked="0"/>
    </xf>
    <xf numFmtId="49" fontId="21" fillId="6" borderId="24" xfId="0" applyNumberFormat="1" applyFont="1" applyFill="1" applyBorder="1" applyAlignment="1" applyProtection="1">
      <alignment horizontal="center" vertical="center" wrapText="1"/>
      <protection locked="0"/>
    </xf>
    <xf numFmtId="0" fontId="5" fillId="5" borderId="21" xfId="0" applyFont="1" applyFill="1" applyBorder="1" applyAlignment="1" applyProtection="1">
      <alignment horizontal="center" vertical="center" wrapText="1"/>
      <protection locked="0"/>
    </xf>
    <xf numFmtId="0" fontId="22" fillId="5" borderId="21" xfId="0" applyFont="1" applyFill="1" applyBorder="1" applyAlignment="1" applyProtection="1">
      <alignment horizontal="center" vertical="center" wrapText="1"/>
      <protection locked="0"/>
    </xf>
    <xf numFmtId="0" fontId="20" fillId="5" borderId="6" xfId="0" applyFont="1" applyFill="1" applyBorder="1" applyAlignment="1" applyProtection="1">
      <alignment horizontal="center" vertical="center" wrapText="1" readingOrder="2"/>
      <protection locked="0"/>
    </xf>
    <xf numFmtId="0" fontId="4" fillId="6" borderId="2" xfId="1" applyFill="1" applyBorder="1" applyAlignment="1" applyProtection="1">
      <alignment horizontal="center" vertical="center" wrapText="1"/>
      <protection locked="0"/>
    </xf>
    <xf numFmtId="0" fontId="0" fillId="0" borderId="38" xfId="0" applyBorder="1" applyAlignment="1">
      <alignment horizontal="center" vertical="center" wrapText="1"/>
    </xf>
    <xf numFmtId="0" fontId="0" fillId="0" borderId="32" xfId="0" applyBorder="1" applyAlignment="1">
      <alignment horizontal="center" vertical="center" wrapText="1"/>
    </xf>
    <xf numFmtId="0" fontId="0" fillId="0" borderId="10" xfId="0" applyBorder="1" applyAlignment="1">
      <alignment horizontal="center" vertical="center" wrapText="1"/>
    </xf>
    <xf numFmtId="0" fontId="17" fillId="4" borderId="5" xfId="0" applyFont="1" applyFill="1" applyBorder="1" applyAlignment="1">
      <alignment horizontal="center" vertical="center" wrapText="1"/>
    </xf>
    <xf numFmtId="0" fontId="24" fillId="21" borderId="7" xfId="0" applyFont="1" applyFill="1" applyBorder="1" applyAlignment="1">
      <alignment horizontal="center" vertical="center" wrapText="1" readingOrder="2"/>
    </xf>
    <xf numFmtId="0" fontId="24" fillId="21" borderId="29" xfId="0" applyFont="1" applyFill="1" applyBorder="1" applyAlignment="1">
      <alignment horizontal="center" vertical="center" wrapText="1" readingOrder="2"/>
    </xf>
    <xf numFmtId="0" fontId="25" fillId="21" borderId="29" xfId="0" applyFont="1" applyFill="1" applyBorder="1" applyAlignment="1">
      <alignment horizontal="center" vertical="center" wrapText="1" readingOrder="2"/>
    </xf>
    <xf numFmtId="0" fontId="25" fillId="21" borderId="45" xfId="0" applyFont="1" applyFill="1" applyBorder="1" applyAlignment="1">
      <alignment horizontal="center" vertical="center" wrapText="1" readingOrder="2"/>
    </xf>
    <xf numFmtId="0" fontId="24" fillId="21" borderId="12" xfId="0" applyFont="1" applyFill="1" applyBorder="1" applyAlignment="1">
      <alignment horizontal="center" vertical="center" wrapText="1" readingOrder="2"/>
    </xf>
    <xf numFmtId="0" fontId="24" fillId="21" borderId="45" xfId="0" applyFont="1" applyFill="1" applyBorder="1" applyAlignment="1">
      <alignment horizontal="center" vertical="center" wrapText="1" readingOrder="2"/>
    </xf>
    <xf numFmtId="0" fontId="27" fillId="21" borderId="29" xfId="0" applyFont="1" applyFill="1" applyBorder="1" applyAlignment="1">
      <alignment horizontal="center" vertical="center"/>
    </xf>
    <xf numFmtId="2" fontId="25" fillId="21" borderId="47" xfId="0" applyNumberFormat="1" applyFont="1" applyFill="1" applyBorder="1" applyAlignment="1">
      <alignment horizontal="center" vertical="center"/>
    </xf>
    <xf numFmtId="0" fontId="24" fillId="21" borderId="29" xfId="0" applyFont="1" applyFill="1" applyBorder="1" applyAlignment="1">
      <alignment horizontal="right" vertical="center" wrapText="1" readingOrder="2"/>
    </xf>
    <xf numFmtId="0" fontId="24" fillId="21" borderId="29" xfId="0" applyNumberFormat="1" applyFont="1" applyFill="1" applyBorder="1" applyAlignment="1">
      <alignment horizontal="center" vertical="center" wrapText="1" readingOrder="2"/>
    </xf>
    <xf numFmtId="0" fontId="0" fillId="22" borderId="1" xfId="0" applyFill="1" applyBorder="1" applyAlignment="1">
      <alignment horizontal="center" vertical="center"/>
    </xf>
    <xf numFmtId="1" fontId="8" fillId="22" borderId="2" xfId="0" applyNumberFormat="1" applyFont="1" applyFill="1" applyBorder="1" applyAlignment="1">
      <alignment horizontal="center" vertical="center" readingOrder="1"/>
    </xf>
    <xf numFmtId="1" fontId="7" fillId="22" borderId="21" xfId="0" applyNumberFormat="1" applyFont="1" applyFill="1" applyBorder="1" applyAlignment="1">
      <alignment horizontal="center" vertical="center" readingOrder="1"/>
    </xf>
    <xf numFmtId="0" fontId="25" fillId="22" borderId="49" xfId="0" applyFont="1" applyFill="1" applyBorder="1" applyAlignment="1">
      <alignment horizontal="center" vertical="center" wrapText="1" readingOrder="2"/>
    </xf>
    <xf numFmtId="0" fontId="25" fillId="22" borderId="29" xfId="0" applyFont="1" applyFill="1" applyBorder="1" applyAlignment="1">
      <alignment horizontal="center" vertical="center" wrapText="1" readingOrder="2"/>
    </xf>
    <xf numFmtId="0" fontId="27" fillId="22" borderId="29" xfId="0" applyFont="1" applyFill="1" applyBorder="1" applyAlignment="1">
      <alignment horizontal="center" vertical="center"/>
    </xf>
    <xf numFmtId="0" fontId="25" fillId="22" borderId="42" xfId="0" applyFont="1" applyFill="1" applyBorder="1" applyAlignment="1">
      <alignment horizontal="center" vertical="center" wrapText="1" readingOrder="2"/>
    </xf>
    <xf numFmtId="2" fontId="25" fillId="7" borderId="49" xfId="0" applyNumberFormat="1" applyFont="1" applyFill="1" applyBorder="1" applyAlignment="1">
      <alignment horizontal="center" vertical="center"/>
    </xf>
    <xf numFmtId="2" fontId="25" fillId="7" borderId="50" xfId="0" applyNumberFormat="1" applyFont="1" applyFill="1" applyBorder="1" applyAlignment="1">
      <alignment horizontal="center" vertical="center"/>
    </xf>
    <xf numFmtId="2" fontId="7" fillId="22" borderId="44" xfId="0" applyNumberFormat="1" applyFont="1" applyFill="1" applyBorder="1" applyAlignment="1">
      <alignment horizontal="center" vertical="center" readingOrder="1"/>
    </xf>
    <xf numFmtId="2" fontId="25" fillId="7" borderId="51" xfId="0" applyNumberFormat="1" applyFont="1" applyFill="1" applyBorder="1" applyAlignment="1">
      <alignment horizontal="center" vertical="center"/>
    </xf>
    <xf numFmtId="2" fontId="7" fillId="22" borderId="36" xfId="0" applyNumberFormat="1" applyFont="1" applyFill="1" applyBorder="1" applyAlignment="1">
      <alignment horizontal="center" vertical="center" readingOrder="1"/>
    </xf>
    <xf numFmtId="1" fontId="7" fillId="22" borderId="52" xfId="0" applyNumberFormat="1" applyFont="1" applyFill="1" applyBorder="1" applyAlignment="1">
      <alignment horizontal="center" vertical="center" readingOrder="1"/>
    </xf>
    <xf numFmtId="1" fontId="7" fillId="22" borderId="4" xfId="0" applyNumberFormat="1" applyFont="1" applyFill="1" applyBorder="1" applyAlignment="1">
      <alignment horizontal="center" vertical="center" readingOrder="1"/>
    </xf>
    <xf numFmtId="9" fontId="27" fillId="7" borderId="1" xfId="0" applyNumberFormat="1" applyFont="1" applyFill="1" applyBorder="1" applyAlignment="1">
      <alignment horizontal="left" vertical="center"/>
    </xf>
    <xf numFmtId="9" fontId="27" fillId="7" borderId="2" xfId="0" applyNumberFormat="1" applyFont="1" applyFill="1" applyBorder="1" applyAlignment="1">
      <alignment horizontal="left" vertical="center"/>
    </xf>
    <xf numFmtId="49" fontId="2" fillId="7" borderId="19" xfId="0" applyNumberFormat="1" applyFont="1" applyFill="1" applyBorder="1" applyAlignment="1" applyProtection="1">
      <alignment horizontal="center" vertical="center" wrapText="1"/>
      <protection hidden="1"/>
    </xf>
    <xf numFmtId="0" fontId="1" fillId="3" borderId="14" xfId="0" applyFont="1" applyFill="1" applyBorder="1" applyAlignment="1" applyProtection="1">
      <alignment horizontal="center" vertical="center" wrapText="1" readingOrder="2"/>
      <protection hidden="1"/>
    </xf>
    <xf numFmtId="0" fontId="16" fillId="17" borderId="9" xfId="0" applyFont="1" applyFill="1" applyBorder="1" applyAlignment="1">
      <alignment horizontal="center" vertical="center" wrapText="1"/>
    </xf>
    <xf numFmtId="0" fontId="16" fillId="17" borderId="14" xfId="0" applyFont="1" applyFill="1" applyBorder="1" applyAlignment="1">
      <alignment horizontal="center" vertical="center" wrapText="1"/>
    </xf>
    <xf numFmtId="0" fontId="16" fillId="17" borderId="14" xfId="0" applyFont="1" applyFill="1" applyBorder="1" applyAlignment="1">
      <alignment horizontal="center" vertical="center" wrapText="1"/>
    </xf>
    <xf numFmtId="49" fontId="2" fillId="8" borderId="9" xfId="0" applyNumberFormat="1" applyFont="1" applyFill="1" applyBorder="1" applyAlignment="1" applyProtection="1">
      <alignment horizontal="center" vertical="center" readingOrder="2"/>
      <protection hidden="1"/>
    </xf>
    <xf numFmtId="0" fontId="3" fillId="5" borderId="19" xfId="0" applyFont="1" applyFill="1" applyBorder="1" applyAlignment="1" applyProtection="1">
      <alignment horizontal="center" vertical="center" wrapText="1" readingOrder="2"/>
      <protection locked="0"/>
    </xf>
    <xf numFmtId="0" fontId="5" fillId="5" borderId="19" xfId="0" applyFont="1" applyFill="1" applyBorder="1" applyAlignment="1" applyProtection="1">
      <alignment horizontal="center" vertical="center" wrapText="1" readingOrder="2"/>
      <protection locked="0"/>
    </xf>
    <xf numFmtId="0" fontId="3" fillId="5" borderId="19" xfId="0" applyFont="1" applyFill="1" applyBorder="1" applyAlignment="1" applyProtection="1">
      <alignment horizontal="center" vertical="center" wrapText="1"/>
      <protection locked="0"/>
    </xf>
    <xf numFmtId="0" fontId="3" fillId="5" borderId="22" xfId="0" applyFont="1" applyFill="1" applyBorder="1" applyAlignment="1" applyProtection="1">
      <alignment horizontal="center" vertical="center" wrapText="1" readingOrder="2"/>
      <protection locked="0"/>
    </xf>
    <xf numFmtId="49" fontId="2" fillId="8" borderId="14" xfId="0" applyNumberFormat="1" applyFont="1" applyFill="1" applyBorder="1" applyAlignment="1" applyProtection="1">
      <alignment horizontal="center" vertical="center" readingOrder="2"/>
      <protection hidden="1"/>
    </xf>
    <xf numFmtId="0" fontId="3" fillId="8" borderId="4" xfId="0" applyFont="1" applyFill="1" applyBorder="1" applyAlignment="1" applyProtection="1">
      <alignment horizontal="right" vertical="center" wrapText="1" readingOrder="2"/>
      <protection hidden="1"/>
    </xf>
    <xf numFmtId="0" fontId="1" fillId="3" borderId="5" xfId="0" applyFont="1" applyFill="1" applyBorder="1" applyAlignment="1" applyProtection="1">
      <alignment vertical="center" wrapText="1" readingOrder="2"/>
      <protection hidden="1"/>
    </xf>
    <xf numFmtId="0" fontId="1" fillId="3" borderId="32" xfId="0" applyFont="1" applyFill="1" applyBorder="1" applyAlignment="1" applyProtection="1">
      <alignment vertical="center" wrapText="1" readingOrder="2"/>
      <protection hidden="1"/>
    </xf>
    <xf numFmtId="0" fontId="1" fillId="3" borderId="12" xfId="0" applyFont="1" applyFill="1" applyBorder="1" applyAlignment="1" applyProtection="1">
      <alignment vertical="center" wrapText="1" readingOrder="2"/>
      <protection hidden="1"/>
    </xf>
    <xf numFmtId="0" fontId="1" fillId="3" borderId="33" xfId="0" applyFont="1" applyFill="1" applyBorder="1" applyAlignment="1" applyProtection="1">
      <alignment vertical="center" wrapText="1" readingOrder="2"/>
      <protection hidden="1"/>
    </xf>
    <xf numFmtId="0" fontId="1" fillId="11" borderId="31" xfId="0" applyFont="1" applyFill="1" applyBorder="1" applyAlignment="1" applyProtection="1">
      <alignment horizontal="center" vertical="center" wrapText="1" readingOrder="2"/>
      <protection hidden="1"/>
    </xf>
    <xf numFmtId="0" fontId="1" fillId="11" borderId="9" xfId="0" applyFont="1" applyFill="1" applyBorder="1" applyAlignment="1" applyProtection="1">
      <alignment horizontal="center" vertical="center" wrapText="1" readingOrder="2"/>
      <protection hidden="1"/>
    </xf>
    <xf numFmtId="0" fontId="1" fillId="11" borderId="25" xfId="0" applyFont="1" applyFill="1" applyBorder="1" applyAlignment="1" applyProtection="1">
      <alignment horizontal="center" vertical="center" wrapText="1" readingOrder="2"/>
      <protection hidden="1"/>
    </xf>
    <xf numFmtId="0" fontId="13" fillId="12" borderId="7" xfId="0" applyFont="1" applyFill="1" applyBorder="1" applyAlignment="1" applyProtection="1">
      <alignment horizontal="center" vertical="center" wrapText="1" readingOrder="2"/>
      <protection hidden="1"/>
    </xf>
    <xf numFmtId="0" fontId="13" fillId="12" borderId="32" xfId="0" applyFont="1" applyFill="1" applyBorder="1" applyAlignment="1" applyProtection="1">
      <alignment horizontal="right" vertical="center" wrapText="1" readingOrder="2"/>
      <protection hidden="1"/>
    </xf>
    <xf numFmtId="0" fontId="14" fillId="12" borderId="10" xfId="0" applyFont="1" applyFill="1" applyBorder="1" applyAlignment="1" applyProtection="1">
      <alignment horizontal="right" vertical="center" wrapText="1" readingOrder="2"/>
      <protection hidden="1"/>
    </xf>
    <xf numFmtId="0" fontId="1" fillId="3" borderId="16" xfId="0" applyFont="1" applyFill="1" applyBorder="1" applyAlignment="1" applyProtection="1">
      <alignment horizontal="center" vertical="center" wrapText="1" readingOrder="2"/>
      <protection hidden="1"/>
    </xf>
    <xf numFmtId="164" fontId="1" fillId="2" borderId="32" xfId="0" applyNumberFormat="1" applyFont="1" applyFill="1" applyBorder="1" applyAlignment="1" applyProtection="1">
      <alignment horizontal="center" vertical="center" wrapText="1" readingOrder="2"/>
      <protection hidden="1"/>
    </xf>
    <xf numFmtId="1" fontId="13" fillId="2" borderId="12" xfId="0" applyNumberFormat="1" applyFont="1" applyFill="1" applyBorder="1" applyAlignment="1" applyProtection="1">
      <alignment horizontal="center" vertical="center" wrapText="1" readingOrder="2"/>
      <protection hidden="1"/>
    </xf>
    <xf numFmtId="164" fontId="1" fillId="2" borderId="33" xfId="0" applyNumberFormat="1" applyFont="1" applyFill="1" applyBorder="1" applyAlignment="1" applyProtection="1">
      <alignment horizontal="center" vertical="center" wrapText="1" readingOrder="2"/>
      <protection hidden="1"/>
    </xf>
    <xf numFmtId="9" fontId="1" fillId="13" borderId="27" xfId="2" applyFont="1" applyFill="1" applyBorder="1" applyAlignment="1" applyProtection="1">
      <alignment horizontal="center" vertical="center" wrapText="1" readingOrder="2"/>
      <protection hidden="1"/>
    </xf>
    <xf numFmtId="0" fontId="14" fillId="12" borderId="5" xfId="0" applyFont="1" applyFill="1" applyBorder="1" applyAlignment="1" applyProtection="1">
      <alignment horizontal="center" vertical="center" wrapText="1" readingOrder="2"/>
      <protection hidden="1"/>
    </xf>
    <xf numFmtId="0" fontId="14" fillId="12" borderId="7" xfId="0" applyFont="1" applyFill="1" applyBorder="1" applyAlignment="1" applyProtection="1">
      <alignment horizontal="center" vertical="center" wrapText="1" readingOrder="2"/>
      <protection hidden="1"/>
    </xf>
    <xf numFmtId="0" fontId="13" fillId="12" borderId="5" xfId="0" applyFont="1" applyFill="1" applyBorder="1" applyAlignment="1" applyProtection="1">
      <alignment horizontal="center" vertical="center" wrapText="1" readingOrder="2"/>
      <protection hidden="1"/>
    </xf>
    <xf numFmtId="0" fontId="13" fillId="12" borderId="12" xfId="0" applyFont="1" applyFill="1" applyBorder="1" applyAlignment="1" applyProtection="1">
      <alignment horizontal="center" vertical="center" wrapText="1" readingOrder="2"/>
      <protection hidden="1"/>
    </xf>
    <xf numFmtId="0" fontId="1" fillId="11" borderId="19" xfId="0" applyFont="1" applyFill="1" applyBorder="1" applyAlignment="1" applyProtection="1">
      <alignment horizontal="center" vertical="center" wrapText="1" readingOrder="2"/>
      <protection hidden="1"/>
    </xf>
    <xf numFmtId="0" fontId="13" fillId="12" borderId="23" xfId="0" applyFont="1" applyFill="1" applyBorder="1" applyAlignment="1" applyProtection="1">
      <alignment horizontal="right" vertical="top" wrapText="1" readingOrder="2"/>
      <protection hidden="1"/>
    </xf>
    <xf numFmtId="0" fontId="13" fillId="12" borderId="40" xfId="0" applyFont="1" applyFill="1" applyBorder="1" applyAlignment="1" applyProtection="1">
      <alignment horizontal="center" vertical="center" wrapText="1" readingOrder="2"/>
      <protection hidden="1"/>
    </xf>
    <xf numFmtId="0" fontId="1" fillId="3" borderId="9" xfId="0" applyFont="1" applyFill="1" applyBorder="1" applyAlignment="1" applyProtection="1">
      <alignment horizontal="center" vertical="center" wrapText="1" readingOrder="2"/>
      <protection hidden="1"/>
    </xf>
    <xf numFmtId="9" fontId="1" fillId="13" borderId="53" xfId="2" applyFont="1" applyFill="1" applyBorder="1" applyAlignment="1" applyProtection="1">
      <alignment horizontal="center" vertical="center" wrapText="1" readingOrder="2"/>
      <protection hidden="1"/>
    </xf>
    <xf numFmtId="0" fontId="14" fillId="12" borderId="32" xfId="0" applyFont="1" applyFill="1" applyBorder="1" applyAlignment="1" applyProtection="1">
      <alignment horizontal="right" vertical="top" wrapText="1" readingOrder="2"/>
      <protection hidden="1"/>
    </xf>
    <xf numFmtId="9" fontId="1" fillId="13" borderId="24" xfId="2" applyFont="1" applyFill="1" applyBorder="1" applyAlignment="1" applyProtection="1">
      <alignment horizontal="center" vertical="center" wrapText="1" readingOrder="2"/>
      <protection hidden="1"/>
    </xf>
    <xf numFmtId="0" fontId="18" fillId="18" borderId="7" xfId="0" applyFont="1" applyFill="1" applyBorder="1" applyAlignment="1">
      <alignment horizontal="right" vertical="center" wrapText="1"/>
    </xf>
    <xf numFmtId="0" fontId="18" fillId="18" borderId="5" xfId="0" applyFont="1" applyFill="1" applyBorder="1" applyAlignment="1">
      <alignment horizontal="right" vertical="center" wrapText="1"/>
    </xf>
    <xf numFmtId="0" fontId="1" fillId="11" borderId="20" xfId="0" applyFont="1" applyFill="1" applyBorder="1" applyAlignment="1" applyProtection="1">
      <alignment horizontal="center" vertical="center" wrapText="1" readingOrder="2"/>
      <protection hidden="1"/>
    </xf>
    <xf numFmtId="1" fontId="13" fillId="2" borderId="46" xfId="0" applyNumberFormat="1" applyFont="1" applyFill="1" applyBorder="1" applyAlignment="1" applyProtection="1">
      <alignment horizontal="center" vertical="center" wrapText="1" readingOrder="2"/>
      <protection hidden="1"/>
    </xf>
    <xf numFmtId="164" fontId="1" fillId="2" borderId="56" xfId="0" applyNumberFormat="1" applyFont="1" applyFill="1" applyBorder="1" applyAlignment="1" applyProtection="1">
      <alignment horizontal="center" vertical="center" wrapText="1" readingOrder="2"/>
      <protection locked="0"/>
    </xf>
    <xf numFmtId="0" fontId="1" fillId="11" borderId="55" xfId="0" applyFont="1" applyFill="1" applyBorder="1" applyAlignment="1" applyProtection="1">
      <alignment horizontal="center" vertical="center" wrapText="1" readingOrder="2"/>
      <protection hidden="1"/>
    </xf>
    <xf numFmtId="0" fontId="13" fillId="12" borderId="55" xfId="0" applyFont="1" applyFill="1" applyBorder="1" applyAlignment="1" applyProtection="1">
      <alignment horizontal="center" vertical="center" wrapText="1" readingOrder="2"/>
      <protection hidden="1"/>
    </xf>
    <xf numFmtId="164" fontId="1" fillId="2" borderId="55" xfId="0" applyNumberFormat="1" applyFont="1" applyFill="1" applyBorder="1" applyAlignment="1" applyProtection="1">
      <alignment horizontal="center" vertical="center" wrapText="1" readingOrder="2"/>
      <protection hidden="1"/>
    </xf>
    <xf numFmtId="0" fontId="0" fillId="0" borderId="55" xfId="0" applyBorder="1"/>
    <xf numFmtId="1" fontId="13" fillId="2" borderId="57" xfId="0" applyNumberFormat="1" applyFont="1" applyFill="1" applyBorder="1" applyAlignment="1" applyProtection="1">
      <alignment horizontal="center" vertical="center" wrapText="1" readingOrder="2"/>
      <protection hidden="1"/>
    </xf>
    <xf numFmtId="9" fontId="15" fillId="14" borderId="20" xfId="2" applyFont="1" applyFill="1" applyBorder="1" applyAlignment="1" applyProtection="1">
      <alignment horizontal="center" vertical="center" wrapText="1" readingOrder="2"/>
      <protection hidden="1"/>
    </xf>
    <xf numFmtId="1" fontId="13" fillId="2" borderId="59" xfId="0" applyNumberFormat="1" applyFont="1" applyFill="1" applyBorder="1" applyAlignment="1" applyProtection="1">
      <alignment horizontal="center" vertical="center" wrapText="1" readingOrder="2"/>
      <protection hidden="1"/>
    </xf>
    <xf numFmtId="9" fontId="1" fillId="13" borderId="4" xfId="2" applyFont="1" applyFill="1" applyBorder="1" applyAlignment="1" applyProtection="1">
      <alignment horizontal="center" vertical="center" wrapText="1" readingOrder="2"/>
      <protection hidden="1"/>
    </xf>
    <xf numFmtId="0" fontId="13" fillId="12" borderId="58" xfId="0" applyFont="1" applyFill="1" applyBorder="1" applyAlignment="1" applyProtection="1">
      <alignment horizontal="center" vertical="center" wrapText="1" readingOrder="2"/>
      <protection hidden="1"/>
    </xf>
    <xf numFmtId="0" fontId="5" fillId="0" borderId="0" xfId="0" applyFont="1" applyAlignment="1">
      <alignment horizontal="justify" vertical="center" readingOrder="2"/>
    </xf>
    <xf numFmtId="0" fontId="13" fillId="12" borderId="33" xfId="0" applyFont="1" applyFill="1" applyBorder="1" applyAlignment="1" applyProtection="1">
      <alignment horizontal="right" vertical="top" wrapText="1" readingOrder="2"/>
      <protection hidden="1"/>
    </xf>
    <xf numFmtId="0" fontId="32" fillId="18" borderId="5" xfId="0" applyFont="1" applyFill="1" applyBorder="1" applyAlignment="1">
      <alignment horizontal="right" vertical="center" wrapText="1"/>
    </xf>
    <xf numFmtId="9" fontId="26" fillId="0" borderId="29" xfId="2" applyFont="1" applyBorder="1" applyAlignment="1">
      <alignment horizontal="center" vertical="center" wrapText="1" readingOrder="1"/>
    </xf>
    <xf numFmtId="0" fontId="13" fillId="8" borderId="21" xfId="0" applyFont="1" applyFill="1" applyBorder="1" applyAlignment="1" applyProtection="1">
      <alignment horizontal="right" vertical="center" wrapText="1" readingOrder="2"/>
      <protection hidden="1"/>
    </xf>
    <xf numFmtId="0" fontId="2" fillId="7" borderId="3" xfId="0" applyFont="1" applyFill="1" applyBorder="1" applyAlignment="1" applyProtection="1">
      <alignment horizontal="center" vertical="center" wrapText="1"/>
      <protection hidden="1"/>
    </xf>
    <xf numFmtId="0" fontId="2" fillId="6" borderId="9" xfId="0" applyFont="1" applyFill="1" applyBorder="1" applyAlignment="1" applyProtection="1">
      <alignment horizontal="center" readingOrder="2"/>
      <protection hidden="1"/>
    </xf>
    <xf numFmtId="0" fontId="2" fillId="6" borderId="22" xfId="0" applyFont="1" applyFill="1" applyBorder="1" applyAlignment="1" applyProtection="1">
      <alignment horizontal="center" readingOrder="2"/>
      <protection hidden="1"/>
    </xf>
    <xf numFmtId="0" fontId="2" fillId="6" borderId="11" xfId="0" applyFont="1" applyFill="1" applyBorder="1" applyAlignment="1" applyProtection="1">
      <alignment horizontal="center" readingOrder="2"/>
      <protection hidden="1"/>
    </xf>
    <xf numFmtId="0" fontId="2" fillId="6" borderId="23" xfId="0" applyFont="1" applyFill="1" applyBorder="1" applyAlignment="1" applyProtection="1">
      <alignment horizontal="center" readingOrder="2"/>
      <protection hidden="1"/>
    </xf>
    <xf numFmtId="0" fontId="2" fillId="6" borderId="16" xfId="0" applyFont="1" applyFill="1" applyBorder="1" applyAlignment="1" applyProtection="1">
      <alignment horizontal="center" readingOrder="2"/>
      <protection hidden="1"/>
    </xf>
    <xf numFmtId="0" fontId="2" fillId="6" borderId="18" xfId="0" applyFont="1" applyFill="1" applyBorder="1" applyAlignment="1" applyProtection="1">
      <alignment horizontal="center" readingOrder="2"/>
      <protection hidden="1"/>
    </xf>
    <xf numFmtId="0" fontId="6" fillId="9" borderId="16" xfId="0" applyFont="1" applyFill="1" applyBorder="1" applyAlignment="1" applyProtection="1">
      <alignment horizontal="center" vertical="center"/>
      <protection hidden="1"/>
    </xf>
    <xf numFmtId="0" fontId="6" fillId="9" borderId="3" xfId="0" applyFont="1" applyFill="1" applyBorder="1" applyAlignment="1" applyProtection="1">
      <alignment horizontal="center" vertical="center"/>
      <protection hidden="1"/>
    </xf>
    <xf numFmtId="49" fontId="2" fillId="7" borderId="19" xfId="0" applyNumberFormat="1" applyFont="1" applyFill="1" applyBorder="1" applyAlignment="1" applyProtection="1">
      <alignment horizontal="center" vertical="center" wrapText="1"/>
      <protection hidden="1"/>
    </xf>
    <xf numFmtId="49" fontId="2" fillId="7" borderId="30" xfId="0" applyNumberFormat="1" applyFont="1" applyFill="1" applyBorder="1" applyAlignment="1" applyProtection="1">
      <alignment horizontal="center" vertical="center" wrapText="1"/>
      <protection hidden="1"/>
    </xf>
    <xf numFmtId="0" fontId="1" fillId="3" borderId="19" xfId="0" applyFont="1" applyFill="1" applyBorder="1" applyAlignment="1" applyProtection="1">
      <alignment horizontal="center" vertical="center" wrapText="1" readingOrder="2"/>
      <protection hidden="1"/>
    </xf>
    <xf numFmtId="0" fontId="1" fillId="3" borderId="30" xfId="0" applyFont="1" applyFill="1" applyBorder="1" applyAlignment="1" applyProtection="1">
      <alignment horizontal="center" vertical="center" wrapText="1" readingOrder="2"/>
      <protection hidden="1"/>
    </xf>
    <xf numFmtId="0" fontId="1" fillId="3" borderId="20" xfId="0" applyFont="1" applyFill="1" applyBorder="1" applyAlignment="1" applyProtection="1">
      <alignment horizontal="center" vertical="center" wrapText="1" readingOrder="2"/>
      <protection hidden="1"/>
    </xf>
    <xf numFmtId="0" fontId="12" fillId="4" borderId="7" xfId="0" applyFont="1" applyFill="1" applyBorder="1" applyAlignment="1" applyProtection="1">
      <alignment horizontal="center" vertical="center" wrapText="1" readingOrder="2"/>
      <protection hidden="1"/>
    </xf>
    <xf numFmtId="0" fontId="12" fillId="4" borderId="10" xfId="0" applyFont="1" applyFill="1" applyBorder="1" applyAlignment="1" applyProtection="1">
      <alignment horizontal="center" vertical="center" wrapText="1" readingOrder="2"/>
      <protection hidden="1"/>
    </xf>
    <xf numFmtId="0" fontId="12" fillId="4" borderId="12" xfId="0" applyNumberFormat="1" applyFont="1" applyFill="1" applyBorder="1" applyAlignment="1" applyProtection="1">
      <alignment horizontal="center" vertical="center" wrapText="1" readingOrder="2"/>
      <protection hidden="1"/>
    </xf>
    <xf numFmtId="0" fontId="12" fillId="4" borderId="33" xfId="0" applyNumberFormat="1" applyFont="1" applyFill="1" applyBorder="1" applyAlignment="1" applyProtection="1">
      <alignment horizontal="center" vertical="center" wrapText="1" readingOrder="2"/>
      <protection hidden="1"/>
    </xf>
    <xf numFmtId="0" fontId="1" fillId="3" borderId="31" xfId="0" applyFont="1" applyFill="1" applyBorder="1" applyAlignment="1" applyProtection="1">
      <alignment horizontal="center" vertical="center" wrapText="1" readingOrder="2"/>
      <protection hidden="1"/>
    </xf>
    <xf numFmtId="0" fontId="1" fillId="3" borderId="8" xfId="0" applyFont="1" applyFill="1" applyBorder="1" applyAlignment="1" applyProtection="1">
      <alignment horizontal="center" vertical="center" wrapText="1" readingOrder="2"/>
      <protection hidden="1"/>
    </xf>
    <xf numFmtId="0" fontId="15" fillId="14" borderId="16" xfId="0" applyFont="1" applyFill="1" applyBorder="1" applyAlignment="1" applyProtection="1">
      <alignment horizontal="center" vertical="center" wrapText="1" readingOrder="2"/>
      <protection hidden="1"/>
    </xf>
    <xf numFmtId="0" fontId="15" fillId="14" borderId="17" xfId="0" applyFont="1" applyFill="1" applyBorder="1" applyAlignment="1" applyProtection="1">
      <alignment horizontal="center" vertical="center" wrapText="1" readingOrder="2"/>
      <protection hidden="1"/>
    </xf>
    <xf numFmtId="0" fontId="15" fillId="14" borderId="18" xfId="0" applyFont="1" applyFill="1" applyBorder="1" applyAlignment="1" applyProtection="1">
      <alignment horizontal="center" vertical="center" wrapText="1" readingOrder="2"/>
      <protection hidden="1"/>
    </xf>
    <xf numFmtId="2" fontId="15" fillId="14" borderId="43" xfId="0" applyNumberFormat="1" applyFont="1" applyFill="1" applyBorder="1" applyAlignment="1" applyProtection="1">
      <alignment horizontal="center" vertical="center" wrapText="1" readingOrder="2"/>
      <protection locked="0"/>
    </xf>
    <xf numFmtId="2" fontId="15" fillId="14" borderId="37" xfId="0" applyNumberFormat="1" applyFont="1" applyFill="1" applyBorder="1" applyAlignment="1" applyProtection="1">
      <alignment horizontal="center" vertical="center" wrapText="1" readingOrder="2"/>
      <protection locked="0"/>
    </xf>
    <xf numFmtId="0" fontId="12" fillId="15" borderId="3" xfId="0" applyFont="1" applyFill="1" applyBorder="1" applyAlignment="1" applyProtection="1">
      <alignment horizontal="center" vertical="center" wrapText="1" readingOrder="2"/>
      <protection hidden="1"/>
    </xf>
    <xf numFmtId="0" fontId="12" fillId="15" borderId="6" xfId="0" applyFont="1" applyFill="1" applyBorder="1" applyAlignment="1" applyProtection="1">
      <alignment horizontal="center" vertical="center" wrapText="1" readingOrder="2"/>
      <protection hidden="1"/>
    </xf>
    <xf numFmtId="0" fontId="11" fillId="16" borderId="43" xfId="0" applyFont="1" applyFill="1" applyBorder="1" applyAlignment="1">
      <alignment horizontal="center" vertical="center"/>
    </xf>
    <xf numFmtId="0" fontId="11" fillId="16" borderId="37" xfId="0" applyFont="1" applyFill="1" applyBorder="1" applyAlignment="1">
      <alignment horizontal="center" vertical="center"/>
    </xf>
    <xf numFmtId="9" fontId="1" fillId="13" borderId="26" xfId="2" applyFont="1" applyFill="1" applyBorder="1" applyAlignment="1" applyProtection="1">
      <alignment horizontal="center" vertical="center" wrapText="1" readingOrder="2"/>
      <protection hidden="1"/>
    </xf>
    <xf numFmtId="9" fontId="1" fillId="13" borderId="13" xfId="2" applyFont="1" applyFill="1" applyBorder="1" applyAlignment="1" applyProtection="1">
      <alignment horizontal="center" vertical="center" wrapText="1" readingOrder="2"/>
      <protection hidden="1"/>
    </xf>
    <xf numFmtId="9" fontId="1" fillId="13" borderId="22" xfId="2" applyFont="1" applyFill="1" applyBorder="1" applyAlignment="1" applyProtection="1">
      <alignment horizontal="center" vertical="center" wrapText="1" readingOrder="2"/>
      <protection hidden="1"/>
    </xf>
    <xf numFmtId="0" fontId="1" fillId="3" borderId="9" xfId="0" applyFont="1" applyFill="1" applyBorder="1" applyAlignment="1" applyProtection="1">
      <alignment horizontal="center" vertical="center" wrapText="1" readingOrder="2"/>
      <protection hidden="1"/>
    </xf>
    <xf numFmtId="0" fontId="1" fillId="3" borderId="22" xfId="0" applyFont="1" applyFill="1" applyBorder="1" applyAlignment="1" applyProtection="1">
      <alignment horizontal="center" vertical="center" wrapText="1" readingOrder="2"/>
      <protection hidden="1"/>
    </xf>
    <xf numFmtId="0" fontId="1" fillId="3" borderId="14" xfId="0" applyFont="1" applyFill="1" applyBorder="1" applyAlignment="1" applyProtection="1">
      <alignment horizontal="center" vertical="center" wrapText="1" readingOrder="2"/>
      <protection hidden="1"/>
    </xf>
    <xf numFmtId="0" fontId="1" fillId="3" borderId="3" xfId="0" applyFont="1" applyFill="1" applyBorder="1" applyAlignment="1" applyProtection="1">
      <alignment horizontal="center" vertical="center" wrapText="1" readingOrder="2"/>
      <protection hidden="1"/>
    </xf>
    <xf numFmtId="0" fontId="1" fillId="3" borderId="6" xfId="0" applyFont="1" applyFill="1" applyBorder="1" applyAlignment="1" applyProtection="1">
      <alignment horizontal="center" vertical="center" wrapText="1" readingOrder="2"/>
      <protection hidden="1"/>
    </xf>
    <xf numFmtId="0" fontId="1" fillId="3" borderId="26" xfId="0" applyFont="1" applyFill="1" applyBorder="1" applyAlignment="1" applyProtection="1">
      <alignment horizontal="center" vertical="center" wrapText="1" readingOrder="2"/>
      <protection hidden="1"/>
    </xf>
    <xf numFmtId="9" fontId="1" fillId="13" borderId="54" xfId="2" applyFont="1" applyFill="1" applyBorder="1" applyAlignment="1" applyProtection="1">
      <alignment horizontal="center" vertical="center" wrapText="1" readingOrder="2"/>
      <protection hidden="1"/>
    </xf>
    <xf numFmtId="9" fontId="1" fillId="13" borderId="27" xfId="2" applyFont="1" applyFill="1" applyBorder="1" applyAlignment="1" applyProtection="1">
      <alignment horizontal="center" vertical="center" wrapText="1" readingOrder="2"/>
      <protection hidden="1"/>
    </xf>
    <xf numFmtId="9" fontId="1" fillId="13" borderId="28" xfId="2" applyFont="1" applyFill="1" applyBorder="1" applyAlignment="1" applyProtection="1">
      <alignment horizontal="center" vertical="center" wrapText="1" readingOrder="2"/>
      <protection hidden="1"/>
    </xf>
    <xf numFmtId="0" fontId="1" fillId="3" borderId="16" xfId="0" applyFont="1" applyFill="1" applyBorder="1" applyAlignment="1" applyProtection="1">
      <alignment horizontal="center" vertical="center" wrapText="1" readingOrder="2"/>
      <protection hidden="1"/>
    </xf>
    <xf numFmtId="0" fontId="1" fillId="3" borderId="18" xfId="0" applyFont="1" applyFill="1" applyBorder="1" applyAlignment="1" applyProtection="1">
      <alignment horizontal="center" vertical="center" wrapText="1" readingOrder="2"/>
      <protection hidden="1"/>
    </xf>
    <xf numFmtId="0" fontId="16" fillId="17" borderId="9" xfId="0" applyFont="1" applyFill="1" applyBorder="1" applyAlignment="1" applyProtection="1">
      <alignment horizontal="center" vertical="center" wrapText="1" readingOrder="2"/>
      <protection hidden="1"/>
    </xf>
    <xf numFmtId="0" fontId="16" fillId="17" borderId="22" xfId="0" applyFont="1" applyFill="1" applyBorder="1" applyAlignment="1" applyProtection="1">
      <alignment horizontal="center" vertical="center" wrapText="1" readingOrder="2"/>
      <protection hidden="1"/>
    </xf>
    <xf numFmtId="0" fontId="23" fillId="5" borderId="14" xfId="0" applyFont="1" applyFill="1" applyBorder="1" applyAlignment="1">
      <alignment horizontal="center" wrapText="1"/>
    </xf>
    <xf numFmtId="0" fontId="23" fillId="5" borderId="6" xfId="0" applyFont="1" applyFill="1" applyBorder="1" applyAlignment="1">
      <alignment horizontal="center" wrapText="1"/>
    </xf>
    <xf numFmtId="0" fontId="16" fillId="17" borderId="14" xfId="0" applyFont="1" applyFill="1" applyBorder="1" applyAlignment="1">
      <alignment horizontal="center" vertical="center" wrapText="1"/>
    </xf>
    <xf numFmtId="0" fontId="16" fillId="17" borderId="6" xfId="0" applyFont="1" applyFill="1" applyBorder="1" applyAlignment="1">
      <alignment horizontal="center" vertical="center" wrapText="1"/>
    </xf>
    <xf numFmtId="0" fontId="16" fillId="17" borderId="31" xfId="0" applyFont="1" applyFill="1" applyBorder="1" applyAlignment="1" applyProtection="1">
      <alignment horizontal="center" vertical="center" wrapText="1" readingOrder="2"/>
      <protection hidden="1"/>
    </xf>
    <xf numFmtId="0" fontId="16" fillId="17" borderId="8" xfId="0" applyFont="1" applyFill="1" applyBorder="1" applyAlignment="1" applyProtection="1">
      <alignment horizontal="center" vertical="center" wrapText="1" readingOrder="2"/>
      <protection hidden="1"/>
    </xf>
    <xf numFmtId="0" fontId="25" fillId="21" borderId="46" xfId="0" applyFont="1" applyFill="1" applyBorder="1" applyAlignment="1">
      <alignment horizontal="center" vertical="center"/>
    </xf>
    <xf numFmtId="0" fontId="25" fillId="21" borderId="47" xfId="0" applyFont="1" applyFill="1" applyBorder="1" applyAlignment="1">
      <alignment horizontal="center" vertical="center"/>
    </xf>
    <xf numFmtId="0" fontId="25" fillId="21" borderId="48" xfId="0" applyFont="1" applyFill="1" applyBorder="1" applyAlignment="1">
      <alignment horizontal="center" vertical="center" wrapText="1" readingOrder="2"/>
    </xf>
    <xf numFmtId="0" fontId="25" fillId="21" borderId="47" xfId="0" applyFont="1" applyFill="1" applyBorder="1" applyAlignment="1">
      <alignment horizontal="center" vertical="center" wrapText="1" readingOrder="2"/>
    </xf>
    <xf numFmtId="0" fontId="33" fillId="5" borderId="14" xfId="0" applyFont="1" applyFill="1" applyBorder="1" applyAlignment="1">
      <alignment horizontal="center" wrapText="1"/>
    </xf>
    <xf numFmtId="0" fontId="33" fillId="5" borderId="6" xfId="0" applyFont="1" applyFill="1" applyBorder="1" applyAlignment="1">
      <alignment horizontal="center" wrapText="1"/>
    </xf>
    <xf numFmtId="0" fontId="0" fillId="0" borderId="6" xfId="0" applyBorder="1" applyAlignment="1">
      <alignment horizontal="center" wrapText="1"/>
    </xf>
    <xf numFmtId="0" fontId="13" fillId="12" borderId="32" xfId="0" applyFont="1" applyFill="1" applyBorder="1" applyAlignment="1" applyProtection="1">
      <alignment horizontal="right" vertical="top" wrapText="1" readingOrder="2"/>
      <protection hidden="1"/>
    </xf>
  </cellXfs>
  <cellStyles count="3">
    <cellStyle name="Normal" xfId="0" builtinId="0"/>
    <cellStyle name="Percent" xfId="2" builtinId="5"/>
    <cellStyle name="היפר-קישור" xfId="1" builtinId="8"/>
  </cellStyles>
  <dxfs count="82">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rightToLeft="1" view="pageBreakPreview" zoomScale="85" zoomScaleNormal="90" zoomScaleSheetLayoutView="85" workbookViewId="0">
      <pane xSplit="3" ySplit="2" topLeftCell="D3" activePane="bottomRight" state="frozen"/>
      <selection pane="topRight" activeCell="D1" sqref="D1"/>
      <selection pane="bottomLeft" activeCell="A3" sqref="A3"/>
      <selection pane="bottomRight" activeCell="C22" sqref="C22"/>
    </sheetView>
  </sheetViews>
  <sheetFormatPr defaultColWidth="9" defaultRowHeight="15.75" x14ac:dyDescent="0.25"/>
  <cols>
    <col min="1" max="1" width="14.75" style="3" customWidth="1"/>
    <col min="2" max="2" width="10" style="3" customWidth="1"/>
    <col min="3" max="3" width="82.75" style="3" customWidth="1"/>
    <col min="4" max="8" width="16.625" style="3" customWidth="1"/>
    <col min="9" max="16384" width="9" style="3"/>
  </cols>
  <sheetData>
    <row r="1" spans="1:8" x14ac:dyDescent="0.25">
      <c r="A1" s="164"/>
      <c r="B1" s="165"/>
      <c r="C1" s="1" t="s">
        <v>1</v>
      </c>
      <c r="D1" s="2">
        <v>1</v>
      </c>
      <c r="E1" s="2">
        <v>2</v>
      </c>
      <c r="F1" s="2">
        <v>3</v>
      </c>
      <c r="G1" s="2">
        <v>4</v>
      </c>
      <c r="H1" s="2">
        <v>5</v>
      </c>
    </row>
    <row r="2" spans="1:8" x14ac:dyDescent="0.25">
      <c r="A2" s="166"/>
      <c r="B2" s="167"/>
      <c r="C2" s="4" t="s">
        <v>0</v>
      </c>
      <c r="D2" s="5"/>
      <c r="E2" s="5"/>
      <c r="F2" s="5"/>
      <c r="G2" s="5"/>
      <c r="H2" s="5"/>
    </row>
    <row r="3" spans="1:8" x14ac:dyDescent="0.25">
      <c r="A3" s="166"/>
      <c r="B3" s="167"/>
      <c r="C3" s="4" t="s">
        <v>2</v>
      </c>
      <c r="D3" s="69"/>
      <c r="E3" s="69"/>
      <c r="F3" s="69"/>
      <c r="G3" s="69"/>
      <c r="H3" s="69"/>
    </row>
    <row r="4" spans="1:8" x14ac:dyDescent="0.25">
      <c r="A4" s="166"/>
      <c r="B4" s="167"/>
      <c r="C4" s="4" t="s">
        <v>3</v>
      </c>
      <c r="D4" s="70"/>
      <c r="E4" s="70"/>
      <c r="F4" s="70"/>
      <c r="G4" s="70"/>
      <c r="H4" s="70"/>
    </row>
    <row r="5" spans="1:8" ht="16.5" thickBot="1" x14ac:dyDescent="0.3">
      <c r="A5" s="168"/>
      <c r="B5" s="169"/>
      <c r="C5" s="4" t="s">
        <v>4</v>
      </c>
      <c r="D5" s="71"/>
      <c r="E5" s="71"/>
      <c r="F5" s="71"/>
      <c r="G5" s="71"/>
      <c r="H5" s="71"/>
    </row>
    <row r="6" spans="1:8" ht="16.5" thickBot="1" x14ac:dyDescent="0.3">
      <c r="A6" s="6" t="s">
        <v>5</v>
      </c>
      <c r="B6" s="7" t="s">
        <v>6</v>
      </c>
      <c r="C6" s="8" t="s">
        <v>7</v>
      </c>
      <c r="D6" s="75"/>
      <c r="E6" s="68"/>
      <c r="F6" s="75"/>
      <c r="G6" s="68"/>
      <c r="H6" s="68"/>
    </row>
    <row r="7" spans="1:8" ht="16.5" thickBot="1" x14ac:dyDescent="0.3">
      <c r="A7" s="9"/>
      <c r="B7" s="19">
        <v>6</v>
      </c>
      <c r="C7" s="21" t="s">
        <v>10</v>
      </c>
      <c r="D7" s="163"/>
      <c r="E7" s="163"/>
      <c r="F7" s="163"/>
      <c r="G7" s="163"/>
      <c r="H7" s="163"/>
    </row>
    <row r="8" spans="1:8" ht="24" customHeight="1" thickBot="1" x14ac:dyDescent="0.3">
      <c r="A8" s="31"/>
      <c r="B8" s="32">
        <v>6.1</v>
      </c>
      <c r="C8" s="33" t="s">
        <v>11</v>
      </c>
      <c r="D8" s="36"/>
      <c r="E8" s="29"/>
      <c r="F8" s="37"/>
      <c r="G8" s="36"/>
      <c r="H8" s="65"/>
    </row>
    <row r="9" spans="1:8" x14ac:dyDescent="0.25">
      <c r="A9" s="172" t="s">
        <v>8</v>
      </c>
      <c r="B9" s="66" t="s">
        <v>47</v>
      </c>
      <c r="C9" s="38" t="s">
        <v>43</v>
      </c>
      <c r="D9" s="18"/>
      <c r="E9" s="10"/>
      <c r="F9" s="10"/>
      <c r="G9" s="18"/>
      <c r="H9" s="10"/>
    </row>
    <row r="10" spans="1:8" ht="31.5" x14ac:dyDescent="0.25">
      <c r="A10" s="173"/>
      <c r="B10" s="17" t="s">
        <v>48</v>
      </c>
      <c r="C10" s="22" t="s">
        <v>44</v>
      </c>
      <c r="D10" s="18"/>
      <c r="E10" s="10"/>
      <c r="F10" s="73"/>
      <c r="G10" s="18"/>
      <c r="H10" s="10"/>
    </row>
    <row r="11" spans="1:8" ht="47.25" x14ac:dyDescent="0.25">
      <c r="A11" s="173"/>
      <c r="B11" s="17" t="s">
        <v>49</v>
      </c>
      <c r="C11" s="22" t="s">
        <v>45</v>
      </c>
      <c r="D11" s="18"/>
      <c r="E11" s="67"/>
      <c r="F11" s="72"/>
      <c r="G11" s="18"/>
      <c r="H11" s="10"/>
    </row>
    <row r="12" spans="1:8" ht="47.25" x14ac:dyDescent="0.25">
      <c r="A12" s="173"/>
      <c r="B12" s="17" t="s">
        <v>50</v>
      </c>
      <c r="C12" s="22" t="s">
        <v>46</v>
      </c>
      <c r="D12" s="20"/>
      <c r="E12" s="10"/>
      <c r="F12" s="10"/>
      <c r="G12" s="20"/>
      <c r="H12" s="10"/>
    </row>
    <row r="13" spans="1:8" ht="32.25" thickBot="1" x14ac:dyDescent="0.3">
      <c r="A13" s="173"/>
      <c r="B13" s="17" t="s">
        <v>51</v>
      </c>
      <c r="C13" s="162" t="s">
        <v>95</v>
      </c>
      <c r="D13" s="18"/>
      <c r="E13" s="18"/>
      <c r="F13" s="10"/>
      <c r="G13" s="18"/>
      <c r="H13" s="18"/>
    </row>
    <row r="14" spans="1:8" ht="24" customHeight="1" thickBot="1" x14ac:dyDescent="0.3">
      <c r="A14" s="34"/>
      <c r="B14" s="35">
        <v>6.2</v>
      </c>
      <c r="C14" s="21" t="s">
        <v>12</v>
      </c>
      <c r="D14" s="29"/>
      <c r="E14" s="29"/>
      <c r="F14" s="37"/>
      <c r="G14" s="65"/>
      <c r="H14" s="65"/>
    </row>
    <row r="15" spans="1:8" ht="16.5" thickBot="1" x14ac:dyDescent="0.3">
      <c r="A15" s="106" t="s">
        <v>13</v>
      </c>
      <c r="B15" s="111" t="s">
        <v>52</v>
      </c>
      <c r="C15" s="117" t="s">
        <v>96</v>
      </c>
      <c r="D15" s="112"/>
      <c r="E15" s="113"/>
      <c r="F15" s="114"/>
      <c r="G15" s="115"/>
      <c r="H15" s="113"/>
    </row>
    <row r="16" spans="1:8" ht="32.25" thickBot="1" x14ac:dyDescent="0.3">
      <c r="A16" s="43" t="s">
        <v>14</v>
      </c>
      <c r="B16" s="116" t="s">
        <v>53</v>
      </c>
      <c r="C16" s="117" t="s">
        <v>97</v>
      </c>
      <c r="D16" s="40"/>
      <c r="E16" s="40"/>
      <c r="F16" s="40"/>
      <c r="G16" s="40"/>
      <c r="H16" s="41"/>
    </row>
    <row r="17" spans="1:8" ht="63.75" thickBot="1" x14ac:dyDescent="0.3">
      <c r="A17" s="43" t="s">
        <v>54</v>
      </c>
      <c r="B17" s="39" t="s">
        <v>55</v>
      </c>
      <c r="C17" s="23" t="s">
        <v>98</v>
      </c>
      <c r="D17" s="74"/>
      <c r="E17" s="42"/>
      <c r="F17" s="42"/>
      <c r="G17" s="40"/>
      <c r="H17" s="41"/>
    </row>
    <row r="18" spans="1:8" ht="87.6" customHeight="1" thickBot="1" x14ac:dyDescent="0.3">
      <c r="A18" s="11"/>
      <c r="B18" s="170" t="s">
        <v>9</v>
      </c>
      <c r="C18" s="171"/>
      <c r="D18" s="12"/>
      <c r="E18" s="12"/>
      <c r="F18" s="13"/>
      <c r="G18" s="12"/>
      <c r="H18" s="12"/>
    </row>
    <row r="29" spans="1:8" x14ac:dyDescent="0.25">
      <c r="B29" s="14"/>
      <c r="C29" s="14"/>
      <c r="D29" s="15"/>
      <c r="E29" s="15"/>
      <c r="F29" s="15"/>
      <c r="G29" s="15"/>
      <c r="H29" s="15"/>
    </row>
    <row r="30" spans="1:8" x14ac:dyDescent="0.25">
      <c r="B30" s="14"/>
      <c r="C30" s="14"/>
      <c r="D30" s="15"/>
      <c r="E30" s="15"/>
      <c r="F30" s="15"/>
      <c r="G30" s="15"/>
      <c r="H30" s="15"/>
    </row>
    <row r="31" spans="1:8" x14ac:dyDescent="0.25">
      <c r="B31" s="14"/>
      <c r="C31" s="14"/>
      <c r="D31" s="15"/>
      <c r="E31" s="15"/>
      <c r="F31" s="15"/>
      <c r="G31" s="15"/>
      <c r="H31" s="15"/>
    </row>
    <row r="32" spans="1:8" x14ac:dyDescent="0.25">
      <c r="B32" s="14"/>
      <c r="C32" s="14"/>
      <c r="D32" s="15"/>
      <c r="E32" s="15"/>
      <c r="F32" s="15"/>
      <c r="G32" s="15"/>
      <c r="H32" s="15"/>
    </row>
    <row r="33" spans="2:8" x14ac:dyDescent="0.25">
      <c r="B33" s="14"/>
      <c r="C33" s="16"/>
      <c r="D33" s="15"/>
      <c r="E33" s="15"/>
      <c r="F33" s="15"/>
      <c r="G33" s="15"/>
      <c r="H33" s="15"/>
    </row>
    <row r="34" spans="2:8" x14ac:dyDescent="0.25">
      <c r="B34" s="14"/>
      <c r="C34" s="14"/>
      <c r="D34" s="14"/>
      <c r="E34" s="15"/>
      <c r="F34" s="15"/>
      <c r="G34" s="14"/>
      <c r="H34" s="15"/>
    </row>
    <row r="35" spans="2:8" x14ac:dyDescent="0.25">
      <c r="B35" s="14"/>
      <c r="C35" s="14"/>
      <c r="D35" s="14"/>
      <c r="E35" s="15"/>
      <c r="F35" s="15"/>
      <c r="G35" s="14"/>
      <c r="H35" s="15"/>
    </row>
    <row r="36" spans="2:8" x14ac:dyDescent="0.25">
      <c r="B36" s="14"/>
      <c r="C36" s="14"/>
      <c r="D36" s="14"/>
      <c r="E36" s="15"/>
      <c r="F36" s="15"/>
      <c r="G36" s="14"/>
      <c r="H36" s="15"/>
    </row>
    <row r="37" spans="2:8" x14ac:dyDescent="0.25">
      <c r="B37" s="14"/>
      <c r="C37" s="14"/>
      <c r="D37" s="14"/>
      <c r="E37" s="15"/>
      <c r="F37" s="15"/>
      <c r="G37" s="14"/>
      <c r="H37" s="15"/>
    </row>
    <row r="38" spans="2:8" x14ac:dyDescent="0.25">
      <c r="B38" s="14"/>
      <c r="C38" s="14"/>
      <c r="D38" s="14"/>
      <c r="E38" s="15"/>
      <c r="F38" s="15"/>
      <c r="G38" s="14"/>
      <c r="H38" s="15"/>
    </row>
    <row r="39" spans="2:8" x14ac:dyDescent="0.25">
      <c r="B39" s="14"/>
      <c r="C39" s="14"/>
      <c r="D39" s="14"/>
      <c r="E39" s="15"/>
      <c r="F39" s="15"/>
      <c r="G39" s="14"/>
      <c r="H39" s="15"/>
    </row>
    <row r="40" spans="2:8" x14ac:dyDescent="0.25">
      <c r="B40" s="14"/>
      <c r="C40" s="14"/>
      <c r="D40" s="14"/>
      <c r="E40" s="15"/>
      <c r="F40" s="15"/>
      <c r="G40" s="14"/>
      <c r="H40" s="15"/>
    </row>
    <row r="41" spans="2:8" x14ac:dyDescent="0.25">
      <c r="B41" s="14"/>
      <c r="C41" s="14"/>
      <c r="D41" s="14"/>
      <c r="E41" s="15"/>
      <c r="F41" s="15"/>
      <c r="G41" s="14"/>
      <c r="H41" s="15"/>
    </row>
    <row r="42" spans="2:8" x14ac:dyDescent="0.25">
      <c r="B42" s="14"/>
      <c r="C42" s="14"/>
      <c r="D42" s="14"/>
      <c r="E42" s="15"/>
      <c r="F42" s="15"/>
      <c r="G42" s="14"/>
      <c r="H42" s="15"/>
    </row>
    <row r="43" spans="2:8" x14ac:dyDescent="0.25">
      <c r="B43" s="14"/>
      <c r="C43" s="14"/>
      <c r="D43" s="15"/>
      <c r="E43" s="15"/>
      <c r="F43" s="15"/>
      <c r="G43" s="15"/>
      <c r="H43" s="15"/>
    </row>
    <row r="44" spans="2:8" x14ac:dyDescent="0.25">
      <c r="B44" s="14"/>
      <c r="C44" s="14"/>
      <c r="D44" s="15"/>
      <c r="E44" s="15"/>
      <c r="F44" s="15"/>
      <c r="G44" s="15"/>
      <c r="H44" s="15"/>
    </row>
    <row r="45" spans="2:8" x14ac:dyDescent="0.25">
      <c r="B45" s="14"/>
      <c r="C45" s="14"/>
      <c r="D45" s="15"/>
      <c r="E45" s="15"/>
      <c r="F45" s="15"/>
      <c r="G45" s="15"/>
      <c r="H45" s="15"/>
    </row>
  </sheetData>
  <mergeCells count="5">
    <mergeCell ref="G7:H7"/>
    <mergeCell ref="A1:B5"/>
    <mergeCell ref="D7:F7"/>
    <mergeCell ref="B18:C18"/>
    <mergeCell ref="A9:A13"/>
  </mergeCells>
  <conditionalFormatting sqref="D18:F18">
    <cfRule type="containsText" dxfId="81" priority="186" operator="containsText" text="ל.ר.">
      <formula>NOT(ISERROR(SEARCH("ל.ר.",D18)))</formula>
    </cfRule>
    <cfRule type="containsText" dxfId="80" priority="187" operator="containsText" text="$">
      <formula>NOT(ISERROR(SEARCH("$",D18)))</formula>
    </cfRule>
    <cfRule type="containsText" dxfId="79" priority="188" operator="containsText" text="X">
      <formula>NOT(ISERROR(SEARCH("X",D18)))</formula>
    </cfRule>
    <cfRule type="containsText" dxfId="78" priority="189" operator="containsText" text="V">
      <formula>NOT(ISERROR(SEARCH("V",D18)))</formula>
    </cfRule>
  </conditionalFormatting>
  <conditionalFormatting sqref="D7:D8">
    <cfRule type="containsText" dxfId="77" priority="194" operator="containsText" text="ל.ר.">
      <formula>NOT(ISERROR(SEARCH("ל.ר.",D7)))</formula>
    </cfRule>
    <cfRule type="containsText" dxfId="76" priority="195" operator="containsText" text="$">
      <formula>NOT(ISERROR(SEARCH("$",D7)))</formula>
    </cfRule>
    <cfRule type="containsText" dxfId="75" priority="196" operator="containsText" text="X">
      <formula>NOT(ISERROR(SEARCH("X",D7)))</formula>
    </cfRule>
    <cfRule type="containsText" dxfId="74" priority="197" operator="containsText" text="V">
      <formula>NOT(ISERROR(SEARCH("V",D7)))</formula>
    </cfRule>
  </conditionalFormatting>
  <conditionalFormatting sqref="D13:F13 D9:F11 E12:F12">
    <cfRule type="containsText" dxfId="73" priority="182" operator="containsText" text="V">
      <formula>NOT(ISERROR(SEARCH("V",D9)))</formula>
    </cfRule>
    <cfRule type="expression" dxfId="72" priority="183">
      <formula>D9="ל.ר."</formula>
    </cfRule>
    <cfRule type="containsText" dxfId="71" priority="184" operator="containsText" text="X">
      <formula>NOT(ISERROR(SEARCH("X",D9)))</formula>
    </cfRule>
    <cfRule type="notContainsBlanks" dxfId="70" priority="185">
      <formula>LEN(TRIM(D9))&gt;0</formula>
    </cfRule>
  </conditionalFormatting>
  <conditionalFormatting sqref="D12">
    <cfRule type="containsText" dxfId="69" priority="128" operator="containsText" text="V">
      <formula>NOT(ISERROR(SEARCH("V",D12)))</formula>
    </cfRule>
    <cfRule type="expression" dxfId="68" priority="129">
      <formula>D12="ל.ר."</formula>
    </cfRule>
    <cfRule type="containsText" dxfId="67" priority="130" operator="containsText" text="X">
      <formula>NOT(ISERROR(SEARCH("X",D12)))</formula>
    </cfRule>
    <cfRule type="notContainsBlanks" dxfId="66" priority="131">
      <formula>LEN(TRIM(D12))&gt;0</formula>
    </cfRule>
  </conditionalFormatting>
  <conditionalFormatting sqref="D12">
    <cfRule type="containsText" dxfId="65" priority="127" operator="containsText" text="לא רלוונטי">
      <formula>NOT(ISERROR(SEARCH("לא רלוונטי",D12)))</formula>
    </cfRule>
  </conditionalFormatting>
  <conditionalFormatting sqref="D14">
    <cfRule type="containsText" dxfId="64" priority="114" operator="containsText" text="ל.ר.">
      <formula>NOT(ISERROR(SEARCH("ל.ר.",D14)))</formula>
    </cfRule>
    <cfRule type="containsText" dxfId="63" priority="115" operator="containsText" text="$">
      <formula>NOT(ISERROR(SEARCH("$",D14)))</formula>
    </cfRule>
    <cfRule type="containsText" dxfId="62" priority="116" operator="containsText" text="X">
      <formula>NOT(ISERROR(SEARCH("X",D14)))</formula>
    </cfRule>
    <cfRule type="containsText" dxfId="61" priority="117" operator="containsText" text="V">
      <formula>NOT(ISERROR(SEARCH("V",D14)))</formula>
    </cfRule>
  </conditionalFormatting>
  <conditionalFormatting sqref="D15:F16">
    <cfRule type="containsText" dxfId="60" priority="110" operator="containsText" text="V">
      <formula>NOT(ISERROR(SEARCH("V",D15)))</formula>
    </cfRule>
    <cfRule type="expression" dxfId="59" priority="111">
      <formula>D15="ל.ר."</formula>
    </cfRule>
    <cfRule type="containsText" dxfId="58" priority="112" operator="containsText" text="X">
      <formula>NOT(ISERROR(SEARCH("X",D15)))</formula>
    </cfRule>
    <cfRule type="notContainsBlanks" dxfId="57" priority="113">
      <formula>LEN(TRIM(D15))&gt;0</formula>
    </cfRule>
  </conditionalFormatting>
  <conditionalFormatting sqref="D17:F17">
    <cfRule type="containsText" dxfId="56" priority="106" operator="containsText" text="V">
      <formula>NOT(ISERROR(SEARCH("V",D17)))</formula>
    </cfRule>
    <cfRule type="expression" dxfId="55" priority="107">
      <formula>D17="ל.ר."</formula>
    </cfRule>
    <cfRule type="containsText" dxfId="54" priority="108" operator="containsText" text="X">
      <formula>NOT(ISERROR(SEARCH("X",D17)))</formula>
    </cfRule>
    <cfRule type="notContainsBlanks" dxfId="53" priority="109">
      <formula>LEN(TRIM(D17))&gt;0</formula>
    </cfRule>
  </conditionalFormatting>
  <conditionalFormatting sqref="G18:H18">
    <cfRule type="containsText" dxfId="52" priority="98" operator="containsText" text="ל.ר.">
      <formula>NOT(ISERROR(SEARCH("ל.ר.",G18)))</formula>
    </cfRule>
    <cfRule type="containsText" dxfId="51" priority="99" operator="containsText" text="$">
      <formula>NOT(ISERROR(SEARCH("$",G18)))</formula>
    </cfRule>
    <cfRule type="containsText" dxfId="50" priority="100" operator="containsText" text="X">
      <formula>NOT(ISERROR(SEARCH("X",G18)))</formula>
    </cfRule>
    <cfRule type="containsText" dxfId="49" priority="101" operator="containsText" text="V">
      <formula>NOT(ISERROR(SEARCH("V",G18)))</formula>
    </cfRule>
  </conditionalFormatting>
  <conditionalFormatting sqref="G7:G8">
    <cfRule type="containsText" dxfId="48" priority="102" operator="containsText" text="ל.ר.">
      <formula>NOT(ISERROR(SEARCH("ל.ר.",G7)))</formula>
    </cfRule>
    <cfRule type="containsText" dxfId="47" priority="103" operator="containsText" text="$">
      <formula>NOT(ISERROR(SEARCH("$",G7)))</formula>
    </cfRule>
    <cfRule type="containsText" dxfId="46" priority="104" operator="containsText" text="X">
      <formula>NOT(ISERROR(SEARCH("X",G7)))</formula>
    </cfRule>
    <cfRule type="containsText" dxfId="45" priority="105" operator="containsText" text="V">
      <formula>NOT(ISERROR(SEARCH("V",G7)))</formula>
    </cfRule>
  </conditionalFormatting>
  <conditionalFormatting sqref="H12 G9:H11">
    <cfRule type="containsText" dxfId="44" priority="94" operator="containsText" text="V">
      <formula>NOT(ISERROR(SEARCH("V",G9)))</formula>
    </cfRule>
    <cfRule type="expression" dxfId="43" priority="95">
      <formula>G9="ל.ר."</formula>
    </cfRule>
    <cfRule type="containsText" dxfId="42" priority="96" operator="containsText" text="X">
      <formula>NOT(ISERROR(SEARCH("X",G9)))</formula>
    </cfRule>
    <cfRule type="notContainsBlanks" dxfId="41" priority="97">
      <formula>LEN(TRIM(G9))&gt;0</formula>
    </cfRule>
  </conditionalFormatting>
  <conditionalFormatting sqref="G12">
    <cfRule type="containsText" dxfId="40" priority="77" operator="containsText" text="V">
      <formula>NOT(ISERROR(SEARCH("V",G12)))</formula>
    </cfRule>
    <cfRule type="expression" dxfId="39" priority="78">
      <formula>G12="ל.ר."</formula>
    </cfRule>
    <cfRule type="containsText" dxfId="38" priority="79" operator="containsText" text="X">
      <formula>NOT(ISERROR(SEARCH("X",G12)))</formula>
    </cfRule>
    <cfRule type="notContainsBlanks" dxfId="37" priority="80">
      <formula>LEN(TRIM(G12))&gt;0</formula>
    </cfRule>
  </conditionalFormatting>
  <conditionalFormatting sqref="G12">
    <cfRule type="containsText" dxfId="36" priority="76" operator="containsText" text="לא רלוונטי">
      <formula>NOT(ISERROR(SEARCH("לא רלוונטי",G12)))</formula>
    </cfRule>
  </conditionalFormatting>
  <conditionalFormatting sqref="G14">
    <cfRule type="containsText" dxfId="35" priority="72" operator="containsText" text="ל.ר.">
      <formula>NOT(ISERROR(SEARCH("ל.ר.",G14)))</formula>
    </cfRule>
    <cfRule type="containsText" dxfId="34" priority="73" operator="containsText" text="$">
      <formula>NOT(ISERROR(SEARCH("$",G14)))</formula>
    </cfRule>
    <cfRule type="containsText" dxfId="33" priority="74" operator="containsText" text="X">
      <formula>NOT(ISERROR(SEARCH("X",G14)))</formula>
    </cfRule>
    <cfRule type="containsText" dxfId="32" priority="75" operator="containsText" text="V">
      <formula>NOT(ISERROR(SEARCH("V",G14)))</formula>
    </cfRule>
  </conditionalFormatting>
  <conditionalFormatting sqref="G15:H16">
    <cfRule type="containsText" dxfId="31" priority="68" operator="containsText" text="V">
      <formula>NOT(ISERROR(SEARCH("V",G15)))</formula>
    </cfRule>
    <cfRule type="expression" dxfId="30" priority="69">
      <formula>G15="ל.ר."</formula>
    </cfRule>
    <cfRule type="containsText" dxfId="29" priority="70" operator="containsText" text="X">
      <formula>NOT(ISERROR(SEARCH("X",G15)))</formula>
    </cfRule>
    <cfRule type="notContainsBlanks" dxfId="28" priority="71">
      <formula>LEN(TRIM(G15))&gt;0</formula>
    </cfRule>
  </conditionalFormatting>
  <conditionalFormatting sqref="G17:H17">
    <cfRule type="containsText" dxfId="27" priority="64" operator="containsText" text="V">
      <formula>NOT(ISERROR(SEARCH("V",G17)))</formula>
    </cfRule>
    <cfRule type="expression" dxfId="26" priority="65">
      <formula>G17="ל.ר."</formula>
    </cfRule>
    <cfRule type="containsText" dxfId="25" priority="66" operator="containsText" text="X">
      <formula>NOT(ISERROR(SEARCH("X",G17)))</formula>
    </cfRule>
    <cfRule type="notContainsBlanks" dxfId="24" priority="67">
      <formula>LEN(TRIM(G17))&gt;0</formula>
    </cfRule>
  </conditionalFormatting>
  <conditionalFormatting sqref="G13:H13">
    <cfRule type="containsText" dxfId="23" priority="31" operator="containsText" text="V">
      <formula>NOT(ISERROR(SEARCH("V",G13)))</formula>
    </cfRule>
    <cfRule type="expression" dxfId="22" priority="32">
      <formula>G13="ל.ר."</formula>
    </cfRule>
    <cfRule type="containsText" dxfId="21" priority="33" operator="containsText" text="X">
      <formula>NOT(ISERROR(SEARCH("X",G13)))</formula>
    </cfRule>
    <cfRule type="notContainsBlanks" dxfId="20" priority="34">
      <formula>LEN(TRIM(G13))&gt;0</formula>
    </cfRule>
  </conditionalFormatting>
  <dataValidations count="1">
    <dataValidation allowBlank="1" showInputMessage="1" sqref="E18:F18 E9:F13 H18 H9:H13 E16:F16 D7:D18 G7:G18 D19:H19" xr:uid="{00000000-0002-0000-0000-000000000000}"/>
  </dataValidations>
  <pageMargins left="0.7" right="0.7" top="0.75" bottom="0.75" header="0.3" footer="0.3"/>
  <pageSetup paperSize="9" scale="3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20"/>
  <sheetViews>
    <sheetView rightToLeft="1" tabSelected="1" topLeftCell="B1" zoomScale="85" zoomScaleNormal="85" workbookViewId="0">
      <pane xSplit="3" ySplit="2" topLeftCell="E3" activePane="bottomRight" state="frozen"/>
      <selection activeCell="B1" sqref="B1"/>
      <selection pane="topRight" activeCell="E1" sqref="E1"/>
      <selection pane="bottomLeft" activeCell="B3" sqref="B3"/>
      <selection pane="bottomRight" activeCell="C22" sqref="C22"/>
    </sheetView>
  </sheetViews>
  <sheetFormatPr defaultRowHeight="14.25" x14ac:dyDescent="0.2"/>
  <cols>
    <col min="3" max="3" width="40.625" customWidth="1"/>
    <col min="6" max="6" width="9.75" bestFit="1" customWidth="1"/>
  </cols>
  <sheetData>
    <row r="1" spans="1:41" ht="18.75" x14ac:dyDescent="0.2">
      <c r="A1" s="174" t="s">
        <v>16</v>
      </c>
      <c r="B1" s="181" t="s">
        <v>17</v>
      </c>
      <c r="C1" s="182"/>
      <c r="D1" s="44" t="s">
        <v>18</v>
      </c>
      <c r="E1" s="177">
        <v>1</v>
      </c>
      <c r="F1" s="178"/>
      <c r="G1" s="177">
        <v>2</v>
      </c>
      <c r="H1" s="178"/>
      <c r="I1" s="177">
        <v>3</v>
      </c>
      <c r="J1" s="178"/>
      <c r="K1" s="177">
        <v>4</v>
      </c>
      <c r="L1" s="178"/>
      <c r="M1" s="177">
        <v>5</v>
      </c>
      <c r="N1" s="178"/>
    </row>
    <row r="2" spans="1:41" ht="32.25" thickBot="1" x14ac:dyDescent="0.25">
      <c r="A2" s="175"/>
      <c r="B2" s="118"/>
      <c r="C2" s="119"/>
      <c r="D2" s="45" t="s">
        <v>0</v>
      </c>
      <c r="E2" s="179">
        <f>'תנאי סף'!D2</f>
        <v>0</v>
      </c>
      <c r="F2" s="180"/>
      <c r="G2" s="179">
        <f>'תנאי סף'!E2</f>
        <v>0</v>
      </c>
      <c r="H2" s="180"/>
      <c r="I2" s="179">
        <f>'תנאי סף'!F2</f>
        <v>0</v>
      </c>
      <c r="J2" s="180"/>
      <c r="K2" s="179">
        <f>'תנאי סף'!G2</f>
        <v>0</v>
      </c>
      <c r="L2" s="180"/>
      <c r="M2" s="179">
        <f>'תנאי סף'!H2</f>
        <v>0</v>
      </c>
      <c r="N2" s="180"/>
    </row>
    <row r="3" spans="1:41" ht="48" thickBot="1" x14ac:dyDescent="0.25">
      <c r="A3" s="176"/>
      <c r="B3" s="120"/>
      <c r="C3" s="121"/>
      <c r="D3" s="46" t="s">
        <v>19</v>
      </c>
      <c r="E3" s="47" t="s">
        <v>20</v>
      </c>
      <c r="F3" s="48" t="s">
        <v>21</v>
      </c>
      <c r="G3" s="47" t="s">
        <v>20</v>
      </c>
      <c r="H3" s="48" t="s">
        <v>21</v>
      </c>
      <c r="I3" s="47" t="s">
        <v>20</v>
      </c>
      <c r="J3" s="48" t="s">
        <v>21</v>
      </c>
      <c r="K3" s="47" t="s">
        <v>20</v>
      </c>
      <c r="L3" s="48" t="s">
        <v>21</v>
      </c>
      <c r="M3" s="47" t="s">
        <v>20</v>
      </c>
      <c r="N3" s="48" t="s">
        <v>21</v>
      </c>
    </row>
    <row r="4" spans="1:41" ht="16.5" thickBot="1" x14ac:dyDescent="0.25">
      <c r="A4" s="30"/>
      <c r="B4" s="195" t="s">
        <v>8</v>
      </c>
      <c r="C4" s="196"/>
      <c r="D4" s="30"/>
      <c r="E4" s="197"/>
      <c r="F4" s="198"/>
      <c r="G4" s="198"/>
      <c r="H4" s="198"/>
      <c r="I4" s="198"/>
      <c r="J4" s="198"/>
      <c r="K4" s="198"/>
      <c r="L4" s="198"/>
      <c r="M4" s="198"/>
      <c r="N4" s="199"/>
    </row>
    <row r="5" spans="1:41" ht="16.5" thickBot="1" x14ac:dyDescent="0.25">
      <c r="A5" s="124" t="s">
        <v>26</v>
      </c>
      <c r="B5" s="134" t="s">
        <v>56</v>
      </c>
      <c r="C5" s="127" t="s">
        <v>61</v>
      </c>
      <c r="D5" s="192"/>
      <c r="E5" s="193"/>
      <c r="F5" s="193"/>
      <c r="G5" s="193"/>
      <c r="H5" s="193"/>
      <c r="I5" s="193"/>
      <c r="J5" s="193"/>
      <c r="K5" s="193"/>
      <c r="L5" s="193"/>
      <c r="M5" s="193"/>
      <c r="N5" s="194"/>
    </row>
    <row r="6" spans="1:41" ht="48" thickBot="1" x14ac:dyDescent="0.25">
      <c r="A6" s="122" t="s">
        <v>27</v>
      </c>
      <c r="B6" s="135" t="s">
        <v>57</v>
      </c>
      <c r="C6" s="126" t="s">
        <v>58</v>
      </c>
      <c r="D6" s="132">
        <v>0.05</v>
      </c>
      <c r="E6" s="55">
        <v>0</v>
      </c>
      <c r="F6" s="129">
        <f>MIN(E6,5)</f>
        <v>0</v>
      </c>
      <c r="G6" s="55">
        <v>0</v>
      </c>
      <c r="H6" s="129">
        <f>MIN(G6,5)</f>
        <v>0</v>
      </c>
      <c r="I6" s="55">
        <v>0</v>
      </c>
      <c r="J6" s="129">
        <f>MIN(I6,5)</f>
        <v>0</v>
      </c>
      <c r="K6" s="55">
        <v>0</v>
      </c>
      <c r="L6" s="129">
        <f>MIN(K6,5)</f>
        <v>0</v>
      </c>
      <c r="M6" s="55">
        <v>0</v>
      </c>
      <c r="N6" s="129">
        <f>MIN(M6,5)</f>
        <v>0</v>
      </c>
    </row>
    <row r="7" spans="1:41" ht="48" thickBot="1" x14ac:dyDescent="0.25">
      <c r="A7" s="123"/>
      <c r="B7" s="135" t="s">
        <v>59</v>
      </c>
      <c r="C7" s="126" t="s">
        <v>84</v>
      </c>
      <c r="D7" s="132">
        <v>0.05</v>
      </c>
      <c r="E7" s="55">
        <v>0</v>
      </c>
      <c r="F7" s="129">
        <f>MIN(E7,5)</f>
        <v>0</v>
      </c>
      <c r="G7" s="55">
        <v>0</v>
      </c>
      <c r="H7" s="129">
        <f>MIN(G7,5)</f>
        <v>0</v>
      </c>
      <c r="I7" s="55">
        <v>0</v>
      </c>
      <c r="J7" s="129">
        <f>MIN(I7,5)</f>
        <v>0</v>
      </c>
      <c r="K7" s="55">
        <v>0</v>
      </c>
      <c r="L7" s="129">
        <f>MIN(K7,5)</f>
        <v>0</v>
      </c>
      <c r="M7" s="55">
        <v>0</v>
      </c>
      <c r="N7" s="129">
        <f>MIN(M7,5)</f>
        <v>0</v>
      </c>
    </row>
    <row r="8" spans="1:41" ht="48" thickBot="1" x14ac:dyDescent="0.25">
      <c r="A8" s="123"/>
      <c r="B8" s="136" t="s">
        <v>60</v>
      </c>
      <c r="C8" s="126" t="s">
        <v>85</v>
      </c>
      <c r="D8" s="141">
        <v>0.05</v>
      </c>
      <c r="E8" s="130">
        <v>0</v>
      </c>
      <c r="F8" s="131">
        <f>MIN(E8,5)</f>
        <v>0</v>
      </c>
      <c r="G8" s="130">
        <v>0</v>
      </c>
      <c r="H8" s="131">
        <f>MIN(G8,5)</f>
        <v>0</v>
      </c>
      <c r="I8" s="130">
        <v>0</v>
      </c>
      <c r="J8" s="131">
        <f>MIN(I8,5)</f>
        <v>0</v>
      </c>
      <c r="K8" s="130">
        <v>0</v>
      </c>
      <c r="L8" s="131">
        <f>MIN(K8,5)</f>
        <v>0</v>
      </c>
      <c r="M8" s="130">
        <v>0</v>
      </c>
      <c r="N8" s="131">
        <f>MIN(M8,5)</f>
        <v>0</v>
      </c>
    </row>
    <row r="9" spans="1:41" ht="16.5" customHeight="1" thickBot="1" x14ac:dyDescent="0.25">
      <c r="A9" s="30" t="s">
        <v>28</v>
      </c>
      <c r="B9" s="204" t="s">
        <v>14</v>
      </c>
      <c r="C9" s="205"/>
      <c r="D9" s="128"/>
      <c r="E9" s="197"/>
      <c r="F9" s="198"/>
      <c r="G9" s="198"/>
      <c r="H9" s="198"/>
      <c r="I9" s="198"/>
      <c r="J9" s="198"/>
      <c r="K9" s="198"/>
      <c r="L9" s="198"/>
      <c r="M9" s="198"/>
      <c r="N9" s="199"/>
    </row>
    <row r="10" spans="1:41" ht="48" thickBot="1" x14ac:dyDescent="0.25">
      <c r="A10" s="52" t="s">
        <v>29</v>
      </c>
      <c r="B10" s="125" t="s">
        <v>62</v>
      </c>
      <c r="C10" s="138" t="s">
        <v>86</v>
      </c>
      <c r="D10" s="49">
        <v>0.1</v>
      </c>
      <c r="E10" s="50">
        <v>0</v>
      </c>
      <c r="F10" s="51">
        <f>MAX(MIN(10,E10*2-4),0)</f>
        <v>0</v>
      </c>
      <c r="G10" s="50">
        <v>0</v>
      </c>
      <c r="H10" s="51">
        <f>MAX(MIN(10,G10*2-4),0)</f>
        <v>0</v>
      </c>
      <c r="I10" s="50">
        <v>0</v>
      </c>
      <c r="J10" s="51">
        <f>MAX(MIN(10,I10*2-4),0)</f>
        <v>0</v>
      </c>
      <c r="K10" s="50">
        <v>0</v>
      </c>
      <c r="L10" s="51">
        <f>MAX(MIN(10,K10*2-4),0)</f>
        <v>0</v>
      </c>
      <c r="M10" s="50">
        <v>0</v>
      </c>
      <c r="N10" s="51">
        <f>MAX(MIN(10,M10*2-4),0)</f>
        <v>0</v>
      </c>
    </row>
    <row r="11" spans="1:41" ht="63.75" thickBot="1" x14ac:dyDescent="0.25">
      <c r="A11" s="52" t="s">
        <v>30</v>
      </c>
      <c r="B11" s="139" t="s">
        <v>63</v>
      </c>
      <c r="C11" s="159" t="s">
        <v>87</v>
      </c>
      <c r="D11" s="58">
        <v>0.05</v>
      </c>
      <c r="E11" s="53">
        <v>0</v>
      </c>
      <c r="F11" s="54">
        <f>MIN(E11,5)</f>
        <v>0</v>
      </c>
      <c r="G11" s="53">
        <v>0</v>
      </c>
      <c r="H11" s="54">
        <f>MIN(G11,5)</f>
        <v>0</v>
      </c>
      <c r="I11" s="53">
        <v>0</v>
      </c>
      <c r="J11" s="54">
        <f>MIN(I11,5)</f>
        <v>0</v>
      </c>
      <c r="K11" s="53">
        <v>0</v>
      </c>
      <c r="L11" s="54">
        <f>MIN(K11,5)</f>
        <v>0</v>
      </c>
      <c r="M11" s="53">
        <v>0</v>
      </c>
      <c r="N11" s="54">
        <f>MIN(M11,5)</f>
        <v>0</v>
      </c>
    </row>
    <row r="12" spans="1:41" ht="16.5" customHeight="1" thickBot="1" x14ac:dyDescent="0.25">
      <c r="A12" s="107" t="s">
        <v>28</v>
      </c>
      <c r="B12" s="195" t="s">
        <v>54</v>
      </c>
      <c r="C12" s="196"/>
      <c r="D12" s="140"/>
      <c r="E12" s="181"/>
      <c r="F12" s="200"/>
      <c r="G12" s="200"/>
      <c r="H12" s="200"/>
      <c r="I12" s="200"/>
      <c r="J12" s="200"/>
      <c r="K12" s="200"/>
      <c r="L12" s="200"/>
      <c r="M12" s="200"/>
      <c r="N12" s="182"/>
    </row>
    <row r="13" spans="1:41" ht="32.25" thickBot="1" x14ac:dyDescent="0.25">
      <c r="A13" s="137"/>
      <c r="B13" s="133" t="s">
        <v>64</v>
      </c>
      <c r="C13" s="142" t="s">
        <v>65</v>
      </c>
      <c r="D13" s="201"/>
      <c r="E13" s="202"/>
      <c r="F13" s="202"/>
      <c r="G13" s="202"/>
      <c r="H13" s="202"/>
      <c r="I13" s="202"/>
      <c r="J13" s="202"/>
      <c r="K13" s="202"/>
      <c r="L13" s="202"/>
      <c r="M13" s="202"/>
      <c r="N13" s="203"/>
    </row>
    <row r="14" spans="1:41" ht="48" thickBot="1" x14ac:dyDescent="0.25">
      <c r="A14" s="137"/>
      <c r="B14" s="135" t="s">
        <v>66</v>
      </c>
      <c r="C14" s="138" t="s">
        <v>88</v>
      </c>
      <c r="D14" s="143">
        <v>0.05</v>
      </c>
      <c r="E14" s="55">
        <v>0</v>
      </c>
      <c r="F14" s="51">
        <f>MAX(MIN(5,E14*1-3),0)</f>
        <v>0</v>
      </c>
      <c r="G14" s="55">
        <v>0</v>
      </c>
      <c r="H14" s="51">
        <f>MAX(MIN(5,G14*1-3),0)</f>
        <v>0</v>
      </c>
      <c r="I14" s="55">
        <v>0</v>
      </c>
      <c r="J14" s="51">
        <f>MAX(MIN(5,I14*1-3),0)</f>
        <v>0</v>
      </c>
      <c r="K14" s="55">
        <v>0</v>
      </c>
      <c r="L14" s="51">
        <f>MAX(MIN(5,K14*1-3),0)</f>
        <v>0</v>
      </c>
      <c r="M14" s="55">
        <v>0</v>
      </c>
      <c r="N14" s="51">
        <f>MAX(MIN(5,M14*1-3),0)</f>
        <v>0</v>
      </c>
    </row>
    <row r="15" spans="1:41" ht="79.5" thickBot="1" x14ac:dyDescent="0.25">
      <c r="A15" s="137"/>
      <c r="B15" s="139" t="s">
        <v>67</v>
      </c>
      <c r="C15" s="221" t="s">
        <v>89</v>
      </c>
      <c r="D15" s="58">
        <v>0.1</v>
      </c>
      <c r="E15" s="53">
        <v>0</v>
      </c>
      <c r="F15" s="54">
        <f>MAX(MIN(10,E15*2-4),0)</f>
        <v>0</v>
      </c>
      <c r="G15" s="53">
        <v>0</v>
      </c>
      <c r="H15" s="54">
        <f>MAX(MIN(10,G15*2-4),0)</f>
        <v>0</v>
      </c>
      <c r="I15" s="53">
        <v>0</v>
      </c>
      <c r="J15" s="54">
        <f>MAX(MIN(10,I15*2-4),0)</f>
        <v>0</v>
      </c>
      <c r="K15" s="53">
        <v>0</v>
      </c>
      <c r="L15" s="54">
        <f>MAX(MIN(10,K15*2-4),0)</f>
        <v>0</v>
      </c>
      <c r="M15" s="53">
        <v>0</v>
      </c>
      <c r="N15" s="54">
        <f>MAX(MIN(10,M15*2-4),0)</f>
        <v>0</v>
      </c>
    </row>
    <row r="16" spans="1:41" s="152" customFormat="1" ht="63.75" thickBot="1" x14ac:dyDescent="0.25">
      <c r="A16" s="149"/>
      <c r="B16" s="150" t="s">
        <v>71</v>
      </c>
      <c r="C16" s="157" t="s">
        <v>73</v>
      </c>
      <c r="D16" s="156">
        <v>0.2</v>
      </c>
      <c r="E16" s="155" t="s">
        <v>74</v>
      </c>
      <c r="F16" s="151">
        <f>'תכנית מוצעת'!B12</f>
        <v>0</v>
      </c>
      <c r="G16" s="155" t="s">
        <v>74</v>
      </c>
      <c r="H16" s="151">
        <f>'תכנית מוצעת'!D12</f>
        <v>0</v>
      </c>
      <c r="I16" s="155" t="s">
        <v>74</v>
      </c>
      <c r="J16" s="151">
        <f>'תכנית מוצעת'!F12</f>
        <v>0</v>
      </c>
      <c r="K16" s="155" t="s">
        <v>74</v>
      </c>
      <c r="L16" s="151">
        <f>'תכנית מוצעת'!H12</f>
        <v>0</v>
      </c>
      <c r="M16" s="155" t="s">
        <v>74</v>
      </c>
      <c r="N16" s="151">
        <f>'תכנית מוצעת'!J12</f>
        <v>0</v>
      </c>
      <c r="O16"/>
      <c r="P16"/>
      <c r="Q16"/>
      <c r="R16"/>
      <c r="S16"/>
      <c r="T16"/>
      <c r="U16"/>
      <c r="V16"/>
      <c r="W16"/>
      <c r="X16"/>
      <c r="Y16"/>
      <c r="Z16"/>
      <c r="AA16"/>
      <c r="AB16"/>
      <c r="AC16"/>
      <c r="AD16"/>
      <c r="AE16"/>
      <c r="AF16"/>
      <c r="AG16"/>
      <c r="AH16"/>
      <c r="AI16"/>
      <c r="AJ16"/>
      <c r="AK16"/>
      <c r="AL16"/>
      <c r="AM16"/>
      <c r="AN16"/>
      <c r="AO16"/>
    </row>
    <row r="17" spans="1:14" ht="48" customHeight="1" thickBot="1" x14ac:dyDescent="0.25">
      <c r="A17" s="146" t="s">
        <v>31</v>
      </c>
      <c r="B17" s="150" t="s">
        <v>72</v>
      </c>
      <c r="C17" s="157" t="s">
        <v>70</v>
      </c>
      <c r="D17" s="156">
        <v>0.35</v>
      </c>
      <c r="E17" s="153" t="s">
        <v>22</v>
      </c>
      <c r="F17" s="148">
        <f>ריאיון!B9</f>
        <v>0</v>
      </c>
      <c r="G17" s="147" t="s">
        <v>22</v>
      </c>
      <c r="H17" s="148">
        <f>ריאיון!D9</f>
        <v>0</v>
      </c>
      <c r="I17" s="147" t="s">
        <v>22</v>
      </c>
      <c r="J17" s="148">
        <f>ריאיון!F9</f>
        <v>0</v>
      </c>
      <c r="K17" s="147" t="s">
        <v>22</v>
      </c>
      <c r="L17" s="148">
        <f>ריאיון!H9</f>
        <v>0</v>
      </c>
      <c r="M17" s="147" t="s">
        <v>22</v>
      </c>
      <c r="N17" s="148">
        <f>ריאיון!J9</f>
        <v>0</v>
      </c>
    </row>
    <row r="18" spans="1:14" ht="21" thickBot="1" x14ac:dyDescent="0.25">
      <c r="A18" s="183" t="s">
        <v>23</v>
      </c>
      <c r="B18" s="184"/>
      <c r="C18" s="185"/>
      <c r="D18" s="154">
        <f>SUM(D5:D17)</f>
        <v>0.99999999999999989</v>
      </c>
      <c r="E18" s="186">
        <f>SUM(F5:F17)</f>
        <v>0</v>
      </c>
      <c r="F18" s="187"/>
      <c r="G18" s="186">
        <f>SUM(H5:H17)</f>
        <v>0</v>
      </c>
      <c r="H18" s="187"/>
      <c r="I18" s="186">
        <f>SUM(J5:J17)</f>
        <v>0</v>
      </c>
      <c r="J18" s="187"/>
      <c r="K18" s="186">
        <f>SUM(L5:L17)</f>
        <v>0</v>
      </c>
      <c r="L18" s="187"/>
      <c r="M18" s="186">
        <f>SUM(N5:N17)</f>
        <v>0</v>
      </c>
      <c r="N18" s="187"/>
    </row>
    <row r="19" spans="1:14" ht="19.5" hidden="1" thickBot="1" x14ac:dyDescent="0.25">
      <c r="A19" s="56">
        <v>9.6</v>
      </c>
      <c r="B19" s="188" t="s">
        <v>24</v>
      </c>
      <c r="C19" s="189"/>
      <c r="D19" s="57">
        <v>75</v>
      </c>
      <c r="E19" s="190" t="str">
        <f>IF(E18&gt;=$D$19,"V","X")</f>
        <v>X</v>
      </c>
      <c r="F19" s="191"/>
      <c r="G19" s="190" t="str">
        <f>IF(G18&gt;=$D$19,"V","X")</f>
        <v>X</v>
      </c>
      <c r="H19" s="191"/>
      <c r="I19" s="190" t="str">
        <f>IF(I18&gt;=$D$19,"V","X")</f>
        <v>X</v>
      </c>
      <c r="J19" s="191"/>
      <c r="K19" s="190" t="str">
        <f>IF(K18&gt;=$D$19,"V","X")</f>
        <v>X</v>
      </c>
      <c r="L19" s="191"/>
      <c r="M19" s="190" t="str">
        <f>IF(M18&gt;=$D$19,"V","X")</f>
        <v>X</v>
      </c>
      <c r="N19" s="191"/>
    </row>
    <row r="20" spans="1:14" ht="19.5" hidden="1" thickBot="1" x14ac:dyDescent="0.25">
      <c r="A20" s="56">
        <v>9.6</v>
      </c>
      <c r="B20" s="188" t="s">
        <v>25</v>
      </c>
      <c r="C20" s="189"/>
      <c r="D20" s="57">
        <v>65</v>
      </c>
      <c r="E20" s="190" t="str">
        <f>IF(E18&gt;=$D$20,"V","X")</f>
        <v>X</v>
      </c>
      <c r="F20" s="191"/>
      <c r="G20" s="190" t="str">
        <f>IF(G18&gt;=$D$20,"V","X")</f>
        <v>X</v>
      </c>
      <c r="H20" s="191"/>
      <c r="I20" s="190" t="str">
        <f>IF(I18&gt;=$D$20,"V","X")</f>
        <v>X</v>
      </c>
      <c r="J20" s="191"/>
      <c r="K20" s="190" t="str">
        <f>IF(K18&gt;=$D$20,"V","X")</f>
        <v>X</v>
      </c>
      <c r="L20" s="191"/>
      <c r="M20" s="190" t="str">
        <f>IF(M18&gt;=$D$20,"V","X")</f>
        <v>X</v>
      </c>
      <c r="N20" s="191"/>
    </row>
  </sheetData>
  <mergeCells count="38">
    <mergeCell ref="E4:N4"/>
    <mergeCell ref="E9:N9"/>
    <mergeCell ref="E12:N12"/>
    <mergeCell ref="D13:N13"/>
    <mergeCell ref="B4:C4"/>
    <mergeCell ref="B9:C9"/>
    <mergeCell ref="B20:C20"/>
    <mergeCell ref="E20:F20"/>
    <mergeCell ref="G20:H20"/>
    <mergeCell ref="I20:J20"/>
    <mergeCell ref="M1:N1"/>
    <mergeCell ref="M2:N2"/>
    <mergeCell ref="M18:N18"/>
    <mergeCell ref="M19:N19"/>
    <mergeCell ref="M20:N20"/>
    <mergeCell ref="D5:N5"/>
    <mergeCell ref="K1:L1"/>
    <mergeCell ref="K2:L2"/>
    <mergeCell ref="K18:L18"/>
    <mergeCell ref="K19:L19"/>
    <mergeCell ref="K20:L20"/>
    <mergeCell ref="B12:C12"/>
    <mergeCell ref="A18:C18"/>
    <mergeCell ref="E18:F18"/>
    <mergeCell ref="G18:H18"/>
    <mergeCell ref="I18:J18"/>
    <mergeCell ref="B19:C19"/>
    <mergeCell ref="E19:F19"/>
    <mergeCell ref="G19:H19"/>
    <mergeCell ref="I19:J19"/>
    <mergeCell ref="A1:A3"/>
    <mergeCell ref="E1:F1"/>
    <mergeCell ref="G1:H1"/>
    <mergeCell ref="I1:J1"/>
    <mergeCell ref="E2:F2"/>
    <mergeCell ref="G2:H2"/>
    <mergeCell ref="I2:J2"/>
    <mergeCell ref="B1:C1"/>
  </mergeCells>
  <conditionalFormatting sqref="E19:F19">
    <cfRule type="containsText" dxfId="19" priority="27" operator="containsText" text="X">
      <formula>NOT(ISERROR(SEARCH("X",E19)))</formula>
    </cfRule>
    <cfRule type="containsText" dxfId="18" priority="28" operator="containsText" text="V">
      <formula>NOT(ISERROR(SEARCH("V",E19)))</formula>
    </cfRule>
  </conditionalFormatting>
  <conditionalFormatting sqref="E20:F20">
    <cfRule type="containsText" dxfId="17" priority="25" operator="containsText" text="X">
      <formula>NOT(ISERROR(SEARCH("X",E20)))</formula>
    </cfRule>
    <cfRule type="containsText" dxfId="16" priority="26" operator="containsText" text="V">
      <formula>NOT(ISERROR(SEARCH("V",E20)))</formula>
    </cfRule>
  </conditionalFormatting>
  <conditionalFormatting sqref="G19:H19">
    <cfRule type="containsText" dxfId="15" priority="23" operator="containsText" text="X">
      <formula>NOT(ISERROR(SEARCH("X",G19)))</formula>
    </cfRule>
    <cfRule type="containsText" dxfId="14" priority="24" operator="containsText" text="V">
      <formula>NOT(ISERROR(SEARCH("V",G19)))</formula>
    </cfRule>
  </conditionalFormatting>
  <conditionalFormatting sqref="G20:H20">
    <cfRule type="containsText" dxfId="13" priority="21" operator="containsText" text="X">
      <formula>NOT(ISERROR(SEARCH("X",G20)))</formula>
    </cfRule>
    <cfRule type="containsText" dxfId="12" priority="22" operator="containsText" text="V">
      <formula>NOT(ISERROR(SEARCH("V",G20)))</formula>
    </cfRule>
  </conditionalFormatting>
  <conditionalFormatting sqref="I19:J19">
    <cfRule type="containsText" dxfId="11" priority="19" operator="containsText" text="X">
      <formula>NOT(ISERROR(SEARCH("X",I19)))</formula>
    </cfRule>
    <cfRule type="containsText" dxfId="10" priority="20" operator="containsText" text="V">
      <formula>NOT(ISERROR(SEARCH("V",I19)))</formula>
    </cfRule>
  </conditionalFormatting>
  <conditionalFormatting sqref="I20:J20">
    <cfRule type="containsText" dxfId="9" priority="17" operator="containsText" text="X">
      <formula>NOT(ISERROR(SEARCH("X",I20)))</formula>
    </cfRule>
    <cfRule type="containsText" dxfId="8" priority="18" operator="containsText" text="V">
      <formula>NOT(ISERROR(SEARCH("V",I20)))</formula>
    </cfRule>
  </conditionalFormatting>
  <conditionalFormatting sqref="K19:L19">
    <cfRule type="containsText" dxfId="7" priority="15" operator="containsText" text="X">
      <formula>NOT(ISERROR(SEARCH("X",K19)))</formula>
    </cfRule>
    <cfRule type="containsText" dxfId="6" priority="16" operator="containsText" text="V">
      <formula>NOT(ISERROR(SEARCH("V",K19)))</formula>
    </cfRule>
  </conditionalFormatting>
  <conditionalFormatting sqref="K20:L20">
    <cfRule type="containsText" dxfId="5" priority="13" operator="containsText" text="X">
      <formula>NOT(ISERROR(SEARCH("X",K20)))</formula>
    </cfRule>
    <cfRule type="containsText" dxfId="4" priority="14" operator="containsText" text="V">
      <formula>NOT(ISERROR(SEARCH("V",K20)))</formula>
    </cfRule>
  </conditionalFormatting>
  <conditionalFormatting sqref="M19:N19">
    <cfRule type="containsText" dxfId="3" priority="11" operator="containsText" text="X">
      <formula>NOT(ISERROR(SEARCH("X",M19)))</formula>
    </cfRule>
    <cfRule type="containsText" dxfId="2" priority="12" operator="containsText" text="V">
      <formula>NOT(ISERROR(SEARCH("V",M19)))</formula>
    </cfRule>
  </conditionalFormatting>
  <conditionalFormatting sqref="M20:N20">
    <cfRule type="containsText" dxfId="1" priority="9" operator="containsText" text="X">
      <formula>NOT(ISERROR(SEARCH("X",M20)))</formula>
    </cfRule>
    <cfRule type="containsText" dxfId="0" priority="10" operator="containsText" text="V">
      <formula>NOT(ISERROR(SEARCH("V",M20)))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51F21-081C-4181-A9C6-EAA9594E72E0}">
  <dimension ref="A1:K19"/>
  <sheetViews>
    <sheetView rightToLeft="1" workbookViewId="0">
      <pane xSplit="1" ySplit="3" topLeftCell="B4" activePane="bottomRight" state="frozen"/>
      <selection pane="topRight" activeCell="D1" sqref="D1"/>
      <selection pane="bottomLeft" activeCell="A4" sqref="A4"/>
      <selection pane="bottomRight" activeCell="A20" sqref="A20"/>
    </sheetView>
  </sheetViews>
  <sheetFormatPr defaultRowHeight="14.25" x14ac:dyDescent="0.2"/>
  <cols>
    <col min="1" max="1" width="43.125" customWidth="1"/>
  </cols>
  <sheetData>
    <row r="1" spans="1:11" ht="16.5" thickBot="1" x14ac:dyDescent="0.25">
      <c r="A1" s="110" t="s">
        <v>76</v>
      </c>
      <c r="B1" s="210"/>
      <c r="C1" s="211"/>
      <c r="D1" s="210"/>
      <c r="E1" s="211"/>
      <c r="F1" s="210"/>
      <c r="G1" s="211"/>
      <c r="H1" s="210"/>
      <c r="I1" s="211"/>
      <c r="J1" s="210"/>
      <c r="K1" s="211"/>
    </row>
    <row r="2" spans="1:11" ht="16.5" thickBot="1" x14ac:dyDescent="0.25">
      <c r="A2" s="108" t="s">
        <v>18</v>
      </c>
      <c r="B2" s="212">
        <v>1</v>
      </c>
      <c r="C2" s="213"/>
      <c r="D2" s="212">
        <v>2</v>
      </c>
      <c r="E2" s="213"/>
      <c r="F2" s="212">
        <v>3</v>
      </c>
      <c r="G2" s="213"/>
      <c r="H2" s="212">
        <v>4</v>
      </c>
      <c r="I2" s="213"/>
      <c r="J2" s="212">
        <v>5</v>
      </c>
      <c r="K2" s="213"/>
    </row>
    <row r="3" spans="1:11" ht="16.5" thickBot="1" x14ac:dyDescent="0.25">
      <c r="A3" s="108" t="s">
        <v>32</v>
      </c>
      <c r="B3" s="206">
        <f>'תנאי סף'!D2</f>
        <v>0</v>
      </c>
      <c r="C3" s="207"/>
      <c r="D3" s="206">
        <f>'תנאי סף'!E2</f>
        <v>0</v>
      </c>
      <c r="E3" s="207"/>
      <c r="F3" s="206">
        <f>'תנאי סף'!F2</f>
        <v>0</v>
      </c>
      <c r="G3" s="207"/>
      <c r="H3" s="206">
        <f>'תנאי סף'!G2</f>
        <v>0</v>
      </c>
      <c r="I3" s="207"/>
      <c r="J3" s="206">
        <f>'תנאי סף'!H2</f>
        <v>0</v>
      </c>
      <c r="K3" s="207"/>
    </row>
    <row r="4" spans="1:11" ht="16.5" thickBot="1" x14ac:dyDescent="0.3">
      <c r="A4" s="59" t="s">
        <v>68</v>
      </c>
      <c r="B4" s="60" t="s">
        <v>34</v>
      </c>
      <c r="C4" s="61" t="s">
        <v>35</v>
      </c>
      <c r="D4" s="60" t="s">
        <v>34</v>
      </c>
      <c r="E4" s="61" t="s">
        <v>35</v>
      </c>
      <c r="F4" s="60" t="s">
        <v>34</v>
      </c>
      <c r="G4" s="61" t="s">
        <v>35</v>
      </c>
      <c r="H4" s="60" t="s">
        <v>34</v>
      </c>
      <c r="I4" s="61" t="s">
        <v>35</v>
      </c>
      <c r="J4" s="60" t="s">
        <v>34</v>
      </c>
      <c r="K4" s="61" t="s">
        <v>35</v>
      </c>
    </row>
    <row r="5" spans="1:11" ht="48" thickBot="1" x14ac:dyDescent="0.25">
      <c r="A5" s="144" t="s">
        <v>77</v>
      </c>
      <c r="B5" s="62"/>
      <c r="C5" s="78"/>
      <c r="D5" s="62"/>
      <c r="E5" s="78"/>
      <c r="F5" s="62"/>
      <c r="G5" s="78"/>
      <c r="H5" s="62"/>
      <c r="I5" s="78"/>
      <c r="J5" s="62"/>
      <c r="K5" s="78"/>
    </row>
    <row r="6" spans="1:11" ht="32.25" thickBot="1" x14ac:dyDescent="0.25">
      <c r="A6" s="144" t="s">
        <v>78</v>
      </c>
      <c r="B6" s="79"/>
      <c r="C6" s="77"/>
      <c r="D6" s="79"/>
      <c r="E6" s="77"/>
      <c r="F6" s="79"/>
      <c r="G6" s="77"/>
      <c r="H6" s="79"/>
      <c r="I6" s="77"/>
      <c r="J6" s="79"/>
      <c r="K6" s="77"/>
    </row>
    <row r="7" spans="1:11" ht="79.5" thickBot="1" x14ac:dyDescent="0.25">
      <c r="A7" s="144" t="s">
        <v>79</v>
      </c>
      <c r="B7" s="64"/>
      <c r="C7" s="76"/>
      <c r="D7" s="64"/>
      <c r="E7" s="76"/>
      <c r="F7" s="64"/>
      <c r="G7" s="76"/>
      <c r="H7" s="64"/>
      <c r="I7" s="76"/>
      <c r="J7" s="64"/>
      <c r="K7" s="76"/>
    </row>
    <row r="8" spans="1:11" ht="32.25" thickBot="1" x14ac:dyDescent="0.25">
      <c r="A8" s="144" t="s">
        <v>80</v>
      </c>
      <c r="B8" s="64"/>
      <c r="C8" s="76"/>
      <c r="D8" s="64"/>
      <c r="E8" s="76"/>
      <c r="F8" s="64"/>
      <c r="G8" s="76"/>
      <c r="H8" s="64"/>
      <c r="I8" s="76"/>
      <c r="J8" s="64"/>
      <c r="K8" s="76"/>
    </row>
    <row r="9" spans="1:11" ht="63.75" thickBot="1" x14ac:dyDescent="0.25">
      <c r="A9" s="144" t="s">
        <v>81</v>
      </c>
      <c r="B9" s="64"/>
      <c r="C9" s="76"/>
      <c r="D9" s="64"/>
      <c r="E9" s="76"/>
      <c r="F9" s="64"/>
      <c r="G9" s="76"/>
      <c r="H9" s="64"/>
      <c r="I9" s="76"/>
      <c r="J9" s="64"/>
      <c r="K9" s="76"/>
    </row>
    <row r="10" spans="1:11" ht="48" thickBot="1" x14ac:dyDescent="0.25">
      <c r="A10" s="144" t="s">
        <v>82</v>
      </c>
      <c r="B10" s="64"/>
      <c r="C10" s="76"/>
      <c r="D10" s="64"/>
      <c r="E10" s="76"/>
      <c r="F10" s="64"/>
      <c r="G10" s="76"/>
      <c r="H10" s="64"/>
      <c r="I10" s="76"/>
      <c r="J10" s="64"/>
      <c r="K10" s="76"/>
    </row>
    <row r="11" spans="1:11" ht="16.5" thickBot="1" x14ac:dyDescent="0.25">
      <c r="A11" s="144" t="s">
        <v>83</v>
      </c>
      <c r="B11" s="64"/>
      <c r="C11" s="76"/>
      <c r="D11" s="64"/>
      <c r="E11" s="76"/>
      <c r="F11" s="64"/>
      <c r="G11" s="76"/>
      <c r="H11" s="64"/>
      <c r="I11" s="76"/>
      <c r="J11" s="64"/>
      <c r="K11" s="76"/>
    </row>
    <row r="12" spans="1:11" ht="18.75" thickBot="1" x14ac:dyDescent="0.3">
      <c r="A12" s="63" t="s">
        <v>75</v>
      </c>
      <c r="B12" s="208">
        <f>SUM(B5:B11)</f>
        <v>0</v>
      </c>
      <c r="C12" s="220"/>
      <c r="D12" s="208">
        <f>SUM(D5:D11)</f>
        <v>0</v>
      </c>
      <c r="E12" s="209"/>
      <c r="F12" s="208">
        <f t="shared" ref="F12" si="0">SUM(F5:F11)</f>
        <v>0</v>
      </c>
      <c r="G12" s="209"/>
      <c r="H12" s="208">
        <f t="shared" ref="H12" si="1">SUM(H5:H11)</f>
        <v>0</v>
      </c>
      <c r="I12" s="209"/>
      <c r="J12" s="208">
        <f t="shared" ref="J12" si="2">SUM(J5:J11)</f>
        <v>0</v>
      </c>
      <c r="K12" s="209"/>
    </row>
    <row r="19" spans="1:1" ht="15" x14ac:dyDescent="0.2">
      <c r="A19" s="158"/>
    </row>
  </sheetData>
  <mergeCells count="20">
    <mergeCell ref="D12:E12"/>
    <mergeCell ref="F12:G12"/>
    <mergeCell ref="H12:I12"/>
    <mergeCell ref="J12:K12"/>
    <mergeCell ref="B1:C1"/>
    <mergeCell ref="D1:E1"/>
    <mergeCell ref="F1:G1"/>
    <mergeCell ref="H1:I1"/>
    <mergeCell ref="J1:K1"/>
    <mergeCell ref="B2:C2"/>
    <mergeCell ref="D2:E2"/>
    <mergeCell ref="F2:G2"/>
    <mergeCell ref="H2:I2"/>
    <mergeCell ref="J2:K2"/>
    <mergeCell ref="B12:C12"/>
    <mergeCell ref="B3:C3"/>
    <mergeCell ref="D3:E3"/>
    <mergeCell ref="F3:G3"/>
    <mergeCell ref="H3:I3"/>
    <mergeCell ref="J3:K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9"/>
  <sheetViews>
    <sheetView rightToLeft="1" workbookViewId="0">
      <pane xSplit="1" ySplit="3" topLeftCell="B4" activePane="bottomRight" state="frozen"/>
      <selection pane="topRight" activeCell="D1" sqref="D1"/>
      <selection pane="bottomLeft" activeCell="A4" sqref="A4"/>
      <selection pane="bottomRight" activeCell="A19" sqref="A19"/>
    </sheetView>
  </sheetViews>
  <sheetFormatPr defaultRowHeight="14.25" x14ac:dyDescent="0.2"/>
  <cols>
    <col min="1" max="1" width="43.125" customWidth="1"/>
  </cols>
  <sheetData>
    <row r="1" spans="1:11" ht="16.5" thickBot="1" x14ac:dyDescent="0.25">
      <c r="A1" s="109" t="s">
        <v>69</v>
      </c>
      <c r="B1" s="210"/>
      <c r="C1" s="211"/>
      <c r="D1" s="210"/>
      <c r="E1" s="211"/>
      <c r="F1" s="210"/>
      <c r="G1" s="211"/>
      <c r="H1" s="210"/>
      <c r="I1" s="211"/>
      <c r="J1" s="210"/>
      <c r="K1" s="211"/>
    </row>
    <row r="2" spans="1:11" ht="16.5" thickBot="1" x14ac:dyDescent="0.25">
      <c r="A2" s="108" t="s">
        <v>18</v>
      </c>
      <c r="B2" s="212">
        <v>1</v>
      </c>
      <c r="C2" s="213"/>
      <c r="D2" s="212">
        <v>2</v>
      </c>
      <c r="E2" s="213"/>
      <c r="F2" s="212">
        <v>3</v>
      </c>
      <c r="G2" s="213"/>
      <c r="H2" s="212">
        <v>4</v>
      </c>
      <c r="I2" s="213"/>
      <c r="J2" s="212">
        <v>5</v>
      </c>
      <c r="K2" s="213"/>
    </row>
    <row r="3" spans="1:11" ht="16.5" thickBot="1" x14ac:dyDescent="0.25">
      <c r="A3" s="108" t="s">
        <v>32</v>
      </c>
      <c r="B3" s="206">
        <f>'תנאי סף'!D2</f>
        <v>0</v>
      </c>
      <c r="C3" s="207"/>
      <c r="D3" s="206">
        <f>'תנאי סף'!E2</f>
        <v>0</v>
      </c>
      <c r="E3" s="207"/>
      <c r="F3" s="206">
        <f>'תנאי סף'!F2</f>
        <v>0</v>
      </c>
      <c r="G3" s="207"/>
      <c r="H3" s="206">
        <f>'תנאי סף'!G2</f>
        <v>0</v>
      </c>
      <c r="I3" s="207"/>
      <c r="J3" s="206">
        <f>'תנאי סף'!H2</f>
        <v>0</v>
      </c>
      <c r="K3" s="207"/>
    </row>
    <row r="4" spans="1:11" ht="16.5" thickBot="1" x14ac:dyDescent="0.3">
      <c r="A4" s="59" t="s">
        <v>68</v>
      </c>
      <c r="B4" s="60" t="s">
        <v>34</v>
      </c>
      <c r="C4" s="61" t="s">
        <v>35</v>
      </c>
      <c r="D4" s="60" t="s">
        <v>34</v>
      </c>
      <c r="E4" s="61" t="s">
        <v>35</v>
      </c>
      <c r="F4" s="60" t="s">
        <v>34</v>
      </c>
      <c r="G4" s="61" t="s">
        <v>35</v>
      </c>
      <c r="H4" s="60" t="s">
        <v>34</v>
      </c>
      <c r="I4" s="61" t="s">
        <v>35</v>
      </c>
      <c r="J4" s="60" t="s">
        <v>34</v>
      </c>
      <c r="K4" s="61" t="s">
        <v>35</v>
      </c>
    </row>
    <row r="5" spans="1:11" ht="47.25" x14ac:dyDescent="0.2">
      <c r="A5" s="145" t="s">
        <v>90</v>
      </c>
      <c r="B5" s="62"/>
      <c r="C5" s="78"/>
      <c r="D5" s="62"/>
      <c r="E5" s="78"/>
      <c r="F5" s="62"/>
      <c r="G5" s="78"/>
      <c r="H5" s="62"/>
      <c r="I5" s="78"/>
      <c r="J5" s="62"/>
      <c r="K5" s="78"/>
    </row>
    <row r="6" spans="1:11" ht="78.75" x14ac:dyDescent="0.2">
      <c r="A6" s="160" t="s">
        <v>91</v>
      </c>
      <c r="B6" s="79"/>
      <c r="C6" s="77"/>
      <c r="D6" s="79"/>
      <c r="E6" s="77"/>
      <c r="F6" s="79"/>
      <c r="G6" s="77"/>
      <c r="H6" s="79"/>
      <c r="I6" s="77"/>
      <c r="J6" s="79"/>
      <c r="K6" s="77"/>
    </row>
    <row r="7" spans="1:11" ht="63" x14ac:dyDescent="0.2">
      <c r="A7" s="145" t="s">
        <v>92</v>
      </c>
      <c r="B7" s="64"/>
      <c r="C7" s="76"/>
      <c r="D7" s="64"/>
      <c r="E7" s="76"/>
      <c r="F7" s="64"/>
      <c r="G7" s="76"/>
      <c r="H7" s="64"/>
      <c r="I7" s="76"/>
      <c r="J7" s="64"/>
      <c r="K7" s="76"/>
    </row>
    <row r="8" spans="1:11" ht="48" thickBot="1" x14ac:dyDescent="0.25">
      <c r="A8" s="145" t="s">
        <v>93</v>
      </c>
      <c r="B8" s="64"/>
      <c r="C8" s="76"/>
      <c r="D8" s="64"/>
      <c r="E8" s="76"/>
      <c r="F8" s="64"/>
      <c r="G8" s="76"/>
      <c r="H8" s="64"/>
      <c r="I8" s="76"/>
      <c r="J8" s="64"/>
      <c r="K8" s="76"/>
    </row>
    <row r="9" spans="1:11" ht="16.5" thickBot="1" x14ac:dyDescent="0.3">
      <c r="A9" s="63" t="s">
        <v>36</v>
      </c>
      <c r="B9" s="218">
        <f>SUM(B5:B8)</f>
        <v>0</v>
      </c>
      <c r="C9" s="219"/>
      <c r="D9" s="218">
        <f>SUM(D5:D8)</f>
        <v>0</v>
      </c>
      <c r="E9" s="219"/>
      <c r="F9" s="218">
        <f t="shared" ref="F9" si="0">SUM(F5:F8)</f>
        <v>0</v>
      </c>
      <c r="G9" s="219"/>
      <c r="H9" s="218">
        <f t="shared" ref="H9" si="1">SUM(H5:H8)</f>
        <v>0</v>
      </c>
      <c r="I9" s="219"/>
      <c r="J9" s="218">
        <f t="shared" ref="J9" si="2">SUM(J5:J8)</f>
        <v>0</v>
      </c>
      <c r="K9" s="219"/>
    </row>
  </sheetData>
  <mergeCells count="20">
    <mergeCell ref="B9:C9"/>
    <mergeCell ref="D9:E9"/>
    <mergeCell ref="F9:G9"/>
    <mergeCell ref="B3:C3"/>
    <mergeCell ref="D3:E3"/>
    <mergeCell ref="F3:G3"/>
    <mergeCell ref="B1:C1"/>
    <mergeCell ref="D1:E1"/>
    <mergeCell ref="F1:G1"/>
    <mergeCell ref="B2:C2"/>
    <mergeCell ref="D2:E2"/>
    <mergeCell ref="F2:G2"/>
    <mergeCell ref="J1:K1"/>
    <mergeCell ref="J2:K2"/>
    <mergeCell ref="J3:K3"/>
    <mergeCell ref="J9:K9"/>
    <mergeCell ref="H1:I1"/>
    <mergeCell ref="H2:I2"/>
    <mergeCell ref="H3:I3"/>
    <mergeCell ref="H9:I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U32"/>
  <sheetViews>
    <sheetView rightToLeft="1" zoomScaleNormal="100" workbookViewId="0">
      <selection activeCell="E25" sqref="E25"/>
    </sheetView>
  </sheetViews>
  <sheetFormatPr defaultColWidth="8.75" defaultRowHeight="14.25" x14ac:dyDescent="0.2"/>
  <cols>
    <col min="1" max="1" width="1.875" style="27" customWidth="1"/>
    <col min="2" max="2" width="8.75" style="27"/>
    <col min="3" max="3" width="19.75" style="27" customWidth="1"/>
    <col min="4" max="4" width="11.625" style="27" customWidth="1"/>
    <col min="5" max="5" width="14.25" style="27" bestFit="1" customWidth="1"/>
    <col min="6" max="6" width="17.5" style="27" bestFit="1" customWidth="1"/>
    <col min="7" max="7" width="13.875" style="27" bestFit="1" customWidth="1"/>
    <col min="8" max="8" width="16.875" style="27" bestFit="1" customWidth="1"/>
    <col min="9" max="9" width="14.25" style="27" bestFit="1" customWidth="1"/>
    <col min="10" max="16384" width="8.75" style="27"/>
  </cols>
  <sheetData>
    <row r="1" spans="2:21" ht="15" thickBot="1" x14ac:dyDescent="0.25">
      <c r="B1" s="27">
        <v>1.17</v>
      </c>
    </row>
    <row r="2" spans="2:21" ht="15.75" x14ac:dyDescent="0.2">
      <c r="B2" s="80"/>
      <c r="C2" s="81" t="s">
        <v>15</v>
      </c>
      <c r="D2" s="216" t="s">
        <v>33</v>
      </c>
      <c r="E2" s="82">
        <v>1</v>
      </c>
      <c r="F2" s="82">
        <v>2</v>
      </c>
      <c r="G2" s="82">
        <v>3</v>
      </c>
      <c r="H2" s="86">
        <v>4</v>
      </c>
      <c r="I2" s="82">
        <v>5</v>
      </c>
      <c r="J2" s="25"/>
      <c r="K2" s="25"/>
      <c r="L2" s="25"/>
      <c r="M2" s="25"/>
      <c r="N2" s="28"/>
      <c r="P2" s="26"/>
      <c r="Q2" s="25"/>
      <c r="R2" s="25"/>
      <c r="S2" s="25"/>
      <c r="T2" s="25"/>
      <c r="U2" s="25"/>
    </row>
    <row r="3" spans="2:21" ht="16.5" thickBot="1" x14ac:dyDescent="0.25">
      <c r="B3" s="84" t="s">
        <v>39</v>
      </c>
      <c r="C3" s="85" t="s">
        <v>42</v>
      </c>
      <c r="D3" s="217"/>
      <c r="E3" s="83">
        <f>'תנאי סף'!D2</f>
        <v>0</v>
      </c>
      <c r="F3" s="83">
        <f>'תנאי סף'!E2</f>
        <v>0</v>
      </c>
      <c r="G3" s="83">
        <f>'תנאי סף'!F2</f>
        <v>0</v>
      </c>
      <c r="H3" s="83">
        <f>'תנאי סף'!G2</f>
        <v>0</v>
      </c>
      <c r="I3" s="83">
        <f>'תנאי סף'!H2</f>
        <v>0</v>
      </c>
      <c r="J3" s="25"/>
      <c r="K3" s="25"/>
      <c r="L3" s="25"/>
      <c r="M3" s="25"/>
      <c r="N3" s="28"/>
      <c r="P3" s="26"/>
      <c r="Q3" s="25"/>
      <c r="R3" s="25"/>
      <c r="S3" s="25"/>
      <c r="T3" s="25"/>
      <c r="U3" s="25"/>
    </row>
    <row r="4" spans="2:21" ht="15.75" x14ac:dyDescent="0.2">
      <c r="B4" s="80"/>
      <c r="C4" s="88" t="s">
        <v>94</v>
      </c>
      <c r="D4" s="89"/>
      <c r="E4" s="161"/>
      <c r="F4" s="161"/>
      <c r="G4" s="161"/>
      <c r="H4" s="161"/>
      <c r="I4" s="161"/>
      <c r="J4" s="25"/>
      <c r="K4" s="25"/>
      <c r="L4" s="25"/>
      <c r="M4" s="25"/>
      <c r="N4" s="28"/>
      <c r="P4" s="26"/>
      <c r="Q4" s="25"/>
      <c r="R4" s="25"/>
      <c r="S4" s="25"/>
      <c r="T4" s="25"/>
      <c r="U4" s="25"/>
    </row>
    <row r="5" spans="2:21" ht="16.5" thickBot="1" x14ac:dyDescent="0.25">
      <c r="B5" s="214" t="s">
        <v>40</v>
      </c>
      <c r="C5" s="215"/>
      <c r="D5" s="215"/>
      <c r="E5" s="87" t="e">
        <f>MIN($E$4:$I$4)/E4*100</f>
        <v>#DIV/0!</v>
      </c>
      <c r="F5" s="87" t="e">
        <f t="shared" ref="F5:I5" si="0">MIN($E$4:$I$4)/F4*100</f>
        <v>#DIV/0!</v>
      </c>
      <c r="G5" s="87" t="e">
        <f t="shared" si="0"/>
        <v>#DIV/0!</v>
      </c>
      <c r="H5" s="87" t="e">
        <f t="shared" si="0"/>
        <v>#DIV/0!</v>
      </c>
      <c r="I5" s="87" t="e">
        <f t="shared" si="0"/>
        <v>#DIV/0!</v>
      </c>
    </row>
    <row r="7" spans="2:21" ht="15" thickBot="1" x14ac:dyDescent="0.25"/>
    <row r="8" spans="2:21" ht="14.45" customHeight="1" x14ac:dyDescent="0.2">
      <c r="D8" s="90"/>
      <c r="E8" s="93">
        <v>1</v>
      </c>
      <c r="F8" s="94">
        <v>2</v>
      </c>
      <c r="G8" s="94">
        <v>3</v>
      </c>
      <c r="H8" s="95">
        <v>4</v>
      </c>
      <c r="I8" s="94">
        <v>5</v>
      </c>
    </row>
    <row r="9" spans="2:21" ht="16.5" thickBot="1" x14ac:dyDescent="0.25">
      <c r="B9" s="26"/>
      <c r="C9" s="24"/>
      <c r="D9" s="91"/>
      <c r="E9" s="96">
        <f>E3</f>
        <v>0</v>
      </c>
      <c r="F9" s="96">
        <f>F3</f>
        <v>0</v>
      </c>
      <c r="G9" s="96">
        <f>G3</f>
        <v>0</v>
      </c>
      <c r="H9" s="96">
        <f>H3</f>
        <v>0</v>
      </c>
      <c r="I9" s="96">
        <f>I3</f>
        <v>0</v>
      </c>
    </row>
    <row r="10" spans="2:21" ht="16.149999999999999" customHeight="1" x14ac:dyDescent="0.2">
      <c r="B10" s="24"/>
      <c r="C10" s="104">
        <v>0.6</v>
      </c>
      <c r="D10" s="92" t="s">
        <v>41</v>
      </c>
      <c r="E10" s="97">
        <f>איכות!E18</f>
        <v>0</v>
      </c>
      <c r="F10" s="97">
        <f>איכות!G18</f>
        <v>0</v>
      </c>
      <c r="G10" s="97">
        <f>איכות!I18</f>
        <v>0</v>
      </c>
      <c r="H10" s="97">
        <f>איכות!K18</f>
        <v>0</v>
      </c>
      <c r="I10" s="97">
        <f>איכות!M18</f>
        <v>0</v>
      </c>
      <c r="J10" s="25"/>
      <c r="K10" s="28"/>
    </row>
    <row r="11" spans="2:21" ht="16.5" thickBot="1" x14ac:dyDescent="0.25">
      <c r="B11" s="24"/>
      <c r="C11" s="105">
        <v>0.4</v>
      </c>
      <c r="D11" s="102" t="s">
        <v>38</v>
      </c>
      <c r="E11" s="100" t="e">
        <f>E5</f>
        <v>#DIV/0!</v>
      </c>
      <c r="F11" s="98" t="e">
        <f t="shared" ref="F11:I11" si="1">F5</f>
        <v>#DIV/0!</v>
      </c>
      <c r="G11" s="98" t="e">
        <f t="shared" si="1"/>
        <v>#DIV/0!</v>
      </c>
      <c r="H11" s="98" t="e">
        <f t="shared" si="1"/>
        <v>#DIV/0!</v>
      </c>
      <c r="I11" s="98" t="e">
        <f t="shared" si="1"/>
        <v>#DIV/0!</v>
      </c>
      <c r="J11" s="25"/>
      <c r="K11" s="28"/>
    </row>
    <row r="12" spans="2:21" ht="16.5" thickBot="1" x14ac:dyDescent="0.25">
      <c r="B12" s="24"/>
      <c r="C12" s="24"/>
      <c r="D12" s="103" t="s">
        <v>37</v>
      </c>
      <c r="E12" s="101" t="e">
        <f>SUMPRODUCT($C$10:$C$11,E10:E11)</f>
        <v>#DIV/0!</v>
      </c>
      <c r="F12" s="101" t="e">
        <f>SUMPRODUCT($C$10:$C$11,F10:F11)</f>
        <v>#DIV/0!</v>
      </c>
      <c r="G12" s="99" t="e">
        <f>SUMPRODUCT($C$10:$C$11,G10:G11)</f>
        <v>#DIV/0!</v>
      </c>
      <c r="H12" s="99" t="e">
        <f>SUMPRODUCT($C$10:$C$11,H10:H11)</f>
        <v>#DIV/0!</v>
      </c>
      <c r="I12" s="99" t="e">
        <f>SUMPRODUCT($C$10:$C$11,I10:I11)</f>
        <v>#DIV/0!</v>
      </c>
      <c r="J12" s="25"/>
      <c r="K12" s="28"/>
    </row>
    <row r="13" spans="2:21" ht="15.6" customHeight="1" x14ac:dyDescent="0.2">
      <c r="B13" s="24"/>
      <c r="C13" s="24"/>
      <c r="D13" s="24"/>
      <c r="E13" s="24"/>
      <c r="F13" s="24"/>
      <c r="G13" s="24"/>
      <c r="J13" s="25"/>
      <c r="K13" s="28"/>
    </row>
    <row r="14" spans="2:21" ht="14.45" customHeight="1" x14ac:dyDescent="0.2">
      <c r="B14" s="24"/>
      <c r="C14" s="24"/>
    </row>
    <row r="15" spans="2:21" ht="15" x14ac:dyDescent="0.2">
      <c r="B15" s="25"/>
      <c r="C15" s="25"/>
      <c r="D15" s="25"/>
    </row>
    <row r="16" spans="2:21" ht="15" x14ac:dyDescent="0.2">
      <c r="B16" s="26"/>
      <c r="C16" s="25"/>
      <c r="D16" s="25"/>
      <c r="E16" s="25"/>
      <c r="F16" s="25"/>
      <c r="G16" s="25"/>
      <c r="H16" s="25"/>
      <c r="I16" s="25"/>
      <c r="J16" s="26"/>
      <c r="K16" s="25"/>
      <c r="L16" s="25"/>
      <c r="M16" s="25"/>
      <c r="N16" s="25"/>
      <c r="O16" s="25"/>
    </row>
    <row r="17" spans="2:17" ht="15" x14ac:dyDescent="0.2">
      <c r="B17" s="26"/>
      <c r="C17" s="25"/>
      <c r="D17" s="25"/>
      <c r="E17" s="25"/>
      <c r="F17" s="25"/>
      <c r="G17" s="25"/>
      <c r="H17" s="25"/>
      <c r="I17" s="25"/>
      <c r="J17" s="26"/>
      <c r="K17" s="25"/>
      <c r="L17" s="25"/>
      <c r="M17" s="25"/>
      <c r="N17" s="25"/>
      <c r="O17" s="25"/>
    </row>
    <row r="18" spans="2:17" ht="15" x14ac:dyDescent="0.2">
      <c r="B18" s="26"/>
      <c r="C18" s="25"/>
      <c r="D18" s="25"/>
      <c r="E18" s="25"/>
      <c r="F18" s="25"/>
      <c r="G18" s="25"/>
      <c r="H18" s="25"/>
      <c r="I18" s="25"/>
      <c r="J18" s="26"/>
      <c r="K18" s="25"/>
      <c r="L18" s="25"/>
      <c r="M18" s="25"/>
      <c r="N18" s="25"/>
      <c r="O18" s="25"/>
    </row>
    <row r="19" spans="2:17" ht="15" x14ac:dyDescent="0.2">
      <c r="B19" s="26"/>
      <c r="C19" s="25"/>
      <c r="D19" s="25"/>
      <c r="E19" s="25"/>
      <c r="F19" s="25"/>
      <c r="G19" s="25"/>
      <c r="H19" s="25"/>
      <c r="I19" s="25"/>
      <c r="J19" s="26"/>
      <c r="K19" s="25"/>
      <c r="L19" s="25"/>
      <c r="M19" s="25"/>
      <c r="N19" s="25"/>
      <c r="O19" s="25"/>
    </row>
    <row r="21" spans="2:17" ht="15" customHeight="1" x14ac:dyDescent="0.2"/>
    <row r="23" spans="2:17" ht="15" customHeight="1" x14ac:dyDescent="0.2"/>
    <row r="25" spans="2:17" ht="16.149999999999999" customHeight="1" x14ac:dyDescent="0.2"/>
    <row r="26" spans="2:17" ht="13.9" customHeight="1" x14ac:dyDescent="0.2"/>
    <row r="27" spans="2:17" ht="14.45" customHeight="1" x14ac:dyDescent="0.2"/>
    <row r="28" spans="2:17" ht="15" x14ac:dyDescent="0.2">
      <c r="P28" s="25"/>
      <c r="Q28" s="28"/>
    </row>
    <row r="29" spans="2:17" ht="16.149999999999999" customHeight="1" x14ac:dyDescent="0.2">
      <c r="P29" s="25"/>
      <c r="Q29" s="28"/>
    </row>
    <row r="30" spans="2:17" ht="15" x14ac:dyDescent="0.2">
      <c r="P30" s="25"/>
      <c r="Q30" s="28"/>
    </row>
    <row r="31" spans="2:17" ht="15" x14ac:dyDescent="0.2">
      <c r="P31" s="25"/>
      <c r="Q31" s="28"/>
    </row>
    <row r="32" spans="2:17" ht="15" x14ac:dyDescent="0.2">
      <c r="P32" s="25"/>
      <c r="Q32" s="28"/>
    </row>
  </sheetData>
  <mergeCells count="2">
    <mergeCell ref="B5:D5"/>
    <mergeCell ref="D2: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8</vt:i4>
      </vt:variant>
    </vt:vector>
  </HeadingPairs>
  <TitlesOfParts>
    <vt:vector size="13" baseType="lpstr">
      <vt:lpstr>תנאי סף</vt:lpstr>
      <vt:lpstr>איכות</vt:lpstr>
      <vt:lpstr>תכנית מוצעת</vt:lpstr>
      <vt:lpstr>ריאיון</vt:lpstr>
      <vt:lpstr>מחיר וסיכום</vt:lpstr>
      <vt:lpstr>'תנאי סף'!_Ref296892477</vt:lpstr>
      <vt:lpstr>'תנאי סף'!_Ref370930661</vt:lpstr>
      <vt:lpstr>'תנאי סף'!_Ref373241086</vt:lpstr>
      <vt:lpstr>'תנאי סף'!_Ref397199965</vt:lpstr>
      <vt:lpstr>'תנאי סף'!_Ref445211817</vt:lpstr>
      <vt:lpstr>איכות!_Ref519780018</vt:lpstr>
      <vt:lpstr>איכות!_Ref519780081</vt:lpstr>
      <vt:lpstr>'תנאי סף'!WPrint_Area_W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Aharon Haver</dc:creator>
  <cp:lastModifiedBy>Lior Mimouni</cp:lastModifiedBy>
  <dcterms:created xsi:type="dcterms:W3CDTF">2018-07-31T14:12:37Z</dcterms:created>
  <dcterms:modified xsi:type="dcterms:W3CDTF">2021-08-12T18:13:07Z</dcterms:modified>
</cp:coreProperties>
</file>